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Main Cost Analysis" sheetId="2" state="visible" r:id="rId2"/>
    <sheet name="Discrepancy &amp; Audit Log" sheetId="3" state="visible" r:id="rId3"/>
    <sheet name="Calculation &amp; Formula Gu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 #,##0.00"/>
    <numFmt numFmtId="165" formatCode="#,##0.000"/>
  </numFmts>
  <fonts count="9">
    <font>
      <name val="Calibri"/>
      <family val="2"/>
      <color theme="1"/>
      <sz val="11"/>
      <scheme val="minor"/>
    </font>
    <font>
      <name val="Segoe UI"/>
      <b val="1"/>
      <color rgb="001B365D"/>
      <sz val="16"/>
    </font>
    <font>
      <name val="Segoe UI"/>
      <i val="1"/>
      <color rgb="00555555"/>
      <sz val="11"/>
    </font>
    <font>
      <name val="Segoe UI"/>
      <b val="1"/>
      <color rgb="001B365D"/>
      <sz val="13"/>
    </font>
    <font>
      <name val="Segoe UI"/>
      <b val="1"/>
      <color rgb="0064748B"/>
      <sz val="9"/>
    </font>
    <font>
      <name val="Segoe UI"/>
      <b val="1"/>
      <color rgb="000F172A"/>
      <sz val="14"/>
    </font>
    <font>
      <name val="Segoe UI"/>
      <b val="1"/>
      <color rgb="00FFFFFF"/>
      <sz val="10"/>
    </font>
    <font>
      <name val="Segoe UI"/>
      <color rgb="001E293B"/>
      <sz val="9.5"/>
    </font>
    <font>
      <name val="Segoe UI"/>
      <b val="1"/>
      <color rgb="000F172A"/>
      <sz val="9.5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B365D"/>
        <bgColor rgb="001B365D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F172A"/>
      </top>
      <bottom style="double">
        <color rgb="000F172A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5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0" fontId="7" fillId="0" borderId="1" pivotButton="0" quotePrefix="0" xfId="0"/>
    <xf numFmtId="3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4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8" fillId="0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/>
    </xf>
    <xf numFmtId="4" fontId="8" fillId="0" borderId="2" applyAlignment="1" pivotButton="0" quotePrefix="0" xfId="0">
      <alignment horizontal="right" vertical="center"/>
    </xf>
    <xf numFmtId="164" fontId="8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right" vertical="center"/>
    </xf>
    <xf numFmtId="4" fontId="7" fillId="4" borderId="1" pivotButton="0" quotePrefix="0" xfId="0"/>
    <xf numFmtId="164" fontId="7" fillId="4" borderId="1" pivotButton="0" quotePrefix="0" xfId="0"/>
    <xf numFmtId="2" fontId="7" fillId="4" borderId="1" pivotButton="0" quotePrefix="0" xfId="0"/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right" vertical="center"/>
    </xf>
    <xf numFmtId="4" fontId="7" fillId="5" borderId="1" pivotButton="0" quotePrefix="0" xfId="0"/>
    <xf numFmtId="164" fontId="7" fillId="5" borderId="1" pivotButton="0" quotePrefix="0" xfId="0"/>
    <xf numFmtId="2" fontId="7" fillId="5" borderId="1" pivotButton="0" quotePrefix="0" xfId="0"/>
    <xf numFmtId="165" fontId="7" fillId="5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2" fontId="7" fillId="5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right" vertical="center"/>
    </xf>
    <xf numFmtId="4" fontId="7" fillId="4" borderId="1" applyAlignment="1" pivotButton="0" quotePrefix="0" xfId="0">
      <alignment horizontal="right" vertical="center"/>
    </xf>
    <xf numFmtId="164" fontId="7" fillId="4" borderId="1" applyAlignment="1" pivotButton="0" quotePrefix="0" xfId="0">
      <alignment horizontal="right" vertical="center"/>
    </xf>
    <xf numFmtId="2" fontId="7" fillId="4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0" fillId="0" borderId="2" pivotButton="0" quotePrefix="0" xfId="0"/>
    <xf numFmtId="165" fontId="8" fillId="0" borderId="2" pivotButton="0" quotePrefix="0" xfId="0"/>
    <xf numFmtId="4" fontId="8" fillId="0" borderId="2" pivotButton="0" quotePrefix="0" xfId="0"/>
    <xf numFmtId="164" fontId="8" fillId="0" borderId="2" pivotButton="0" quotePrefix="0" xfId="0"/>
    <xf numFmtId="2" fontId="8" fillId="0" borderId="2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8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32" customWidth="1" min="3" max="3"/>
    <col width="28" customWidth="1" min="4" max="4"/>
    <col width="24" customWidth="1" min="5" max="5"/>
    <col width="24" customWidth="1" min="6" max="6"/>
    <col width="31" customWidth="1" min="7" max="7"/>
    <col width="25" customWidth="1" min="8" max="8"/>
    <col width="23" customWidth="1" min="9" max="9"/>
    <col width="23" customWidth="1" min="10" max="10"/>
    <col width="25" customWidth="1" min="11" max="11"/>
    <col width="24" customWidth="1" min="12" max="12"/>
    <col width="12" customWidth="1" min="13" max="13"/>
  </cols>
  <sheetData>
    <row r="1"/>
    <row r="2">
      <c r="B2" s="1" t="inlineStr">
        <is>
          <t>KHANDELIA OIL &amp; GENERAL MILLS PVT. LTD.</t>
        </is>
      </c>
    </row>
    <row r="3">
      <c r="B3" s="2" t="inlineStr">
        <is>
          <t>Makers of Mashal Kachi Ghani Mustard Oil | Trusted Since 1976</t>
        </is>
      </c>
    </row>
    <row r="4">
      <c r="B4" s="3" t="inlineStr">
        <is>
          <t>Debit Note &amp; Laboratory Report Detailed Landing Cost &amp; 42% Costing Audit</t>
        </is>
      </c>
    </row>
    <row r="5"/>
    <row r="6">
      <c r="B6" s="4" t="inlineStr">
        <is>
          <t>TOTAL RECEIVED WEIGHT</t>
        </is>
      </c>
      <c r="C6" s="5" t="n"/>
      <c r="D6" s="4" t="inlineStr">
        <is>
          <t>TOTAL TAXABLE VALUE (AN)</t>
        </is>
      </c>
      <c r="E6" s="5" t="n"/>
      <c r="F6" s="4" t="inlineStr">
        <is>
          <t>TOTAL NET DEDUCTIONS</t>
        </is>
      </c>
      <c r="G6" s="5" t="n"/>
      <c r="H6" s="4" t="inlineStr">
        <is>
          <t>AVG LANDING COST / MT</t>
        </is>
      </c>
      <c r="I6" s="5" t="n"/>
      <c r="J6" s="4" t="inlineStr">
        <is>
          <t>AVG LAB OIL (NIR) %</t>
        </is>
      </c>
      <c r="K6" s="5" t="n"/>
      <c r="L6" s="4" t="inlineStr">
        <is>
          <t>AVG 42% COSTING / MT</t>
        </is>
      </c>
      <c r="M6" s="5" t="n"/>
    </row>
    <row r="7">
      <c r="B7" s="6" t="inlineStr">
        <is>
          <t>38,090.60 MT (380,906.0 Qtl)</t>
        </is>
      </c>
      <c r="C7" s="5" t="n"/>
      <c r="D7" s="6" t="inlineStr">
        <is>
          <t>₹284.92 Cr</t>
        </is>
      </c>
      <c r="E7" s="5" t="n"/>
      <c r="F7" s="6" t="inlineStr">
        <is>
          <t>₹9.83 Cr</t>
        </is>
      </c>
      <c r="G7" s="5" t="n"/>
      <c r="H7" s="6" t="inlineStr">
        <is>
          <t>₹72,222.35</t>
        </is>
      </c>
      <c r="I7" s="5" t="n"/>
      <c r="J7" s="6" t="inlineStr">
        <is>
          <t>39.76%</t>
        </is>
      </c>
      <c r="K7" s="5" t="n"/>
      <c r="L7" s="6" t="inlineStr">
        <is>
          <t>₹76,282.98</t>
        </is>
      </c>
      <c r="M7" s="5" t="n"/>
    </row>
    <row r="8"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</row>
    <row r="9"/>
    <row r="10"/>
    <row r="11">
      <c r="B11" s="3" t="inlineStr">
        <is>
          <t>RECONCILIATION &amp; MATCHING SUMMARY</t>
        </is>
      </c>
    </row>
    <row r="12"/>
    <row r="13">
      <c r="B13" s="7" t="inlineStr">
        <is>
          <t>Metric / Status</t>
        </is>
      </c>
      <c r="C13" s="7" t="inlineStr">
        <is>
          <t>Total Records</t>
        </is>
      </c>
      <c r="D13" s="7" t="inlineStr">
        <is>
          <t>% of Total</t>
        </is>
      </c>
      <c r="E13" s="7" t="inlineStr">
        <is>
          <t>Received Weight (MT)</t>
        </is>
      </c>
      <c r="F13" s="7" t="inlineStr">
        <is>
          <t>Taxable Value (₹)</t>
        </is>
      </c>
      <c r="G13" s="7" t="inlineStr">
        <is>
          <t>Status / Action</t>
        </is>
      </c>
    </row>
    <row r="14">
      <c r="B14" s="8" t="inlineStr">
        <is>
          <t>Fully Matched &amp; Reconciled</t>
        </is>
      </c>
      <c r="C14" s="9" t="n">
        <v>1749</v>
      </c>
      <c r="D14" s="10" t="inlineStr">
        <is>
          <t>94.0%</t>
        </is>
      </c>
      <c r="E14" s="11" t="n">
        <v>35262.04300000001</v>
      </c>
      <c r="F14" s="12" t="n">
        <v>2621930692.189</v>
      </c>
      <c r="G14" s="13" t="inlineStr">
        <is>
          <t>Verified 100%</t>
        </is>
      </c>
    </row>
    <row r="15">
      <c r="B15" s="8" t="inlineStr">
        <is>
          <t>Amount Adjusted / Discrepancy (Col Y != AN)</t>
        </is>
      </c>
      <c r="C15" s="9" t="n">
        <v>102</v>
      </c>
      <c r="D15" s="10" t="inlineStr">
        <is>
          <t>5.5%</t>
        </is>
      </c>
      <c r="E15" s="11" t="n">
        <v>2794.08</v>
      </c>
      <c r="F15" s="12" t="n">
        <v>224604268.2</v>
      </c>
      <c r="G15" s="13" t="inlineStr">
        <is>
          <t>Audited in Discrepancy Log</t>
        </is>
      </c>
    </row>
    <row r="16">
      <c r="B16" s="8" t="inlineStr">
        <is>
          <t>Lab Report Not Matched (Inward without Lab)</t>
        </is>
      </c>
      <c r="C16" s="9" t="n">
        <v>1</v>
      </c>
      <c r="D16" s="10" t="inlineStr">
        <is>
          <t>0.1%</t>
        </is>
      </c>
      <c r="E16" s="11" t="n">
        <v>9.559999999999999</v>
      </c>
      <c r="F16" s="12" t="n">
        <v>770480.7</v>
      </c>
      <c r="G16" s="13" t="inlineStr">
        <is>
          <t>2 records pending lab entry</t>
        </is>
      </c>
    </row>
    <row r="17">
      <c r="B17" s="8" t="inlineStr">
        <is>
          <t>Lab NIR Oil Missing / Pending</t>
        </is>
      </c>
      <c r="C17" s="9" t="n">
        <v>1</v>
      </c>
      <c r="D17" s="10" t="inlineStr">
        <is>
          <t>0.1%</t>
        </is>
      </c>
      <c r="E17" s="11" t="n">
        <v>24.92</v>
      </c>
      <c r="F17" s="12" t="n">
        <v>1938745.3</v>
      </c>
      <c r="G17" s="13" t="inlineStr">
        <is>
          <t>Safe zero-denominator guard</t>
        </is>
      </c>
    </row>
    <row r="18">
      <c r="B18" s="14" t="inlineStr">
        <is>
          <t>Total Debit Note Inward Records</t>
        </is>
      </c>
      <c r="C18" s="15" t="n">
        <v>1860</v>
      </c>
      <c r="D18" s="16" t="inlineStr">
        <is>
          <t>100.0%</t>
        </is>
      </c>
      <c r="E18" s="17" t="n">
        <v>38090.603</v>
      </c>
      <c r="F18" s="18" t="n">
        <v>2849244186.389</v>
      </c>
      <c r="G18" s="19" t="inlineStr">
        <is>
          <t>All transactions accounted</t>
        </is>
      </c>
    </row>
    <row r="19"/>
    <row r="20"/>
    <row r="21">
      <c r="B21" s="3" t="inlineStr">
        <is>
          <t>SUPPLIER-WISE COST &amp; OIL QUALITY MATRIX (TOP 20 SUPPLIERS)</t>
        </is>
      </c>
    </row>
    <row r="22"/>
    <row r="23">
      <c r="B23" s="7" t="inlineStr">
        <is>
          <t>S.No.</t>
        </is>
      </c>
      <c r="C23" s="7" t="inlineStr">
        <is>
          <t>Supplier / Party Name</t>
        </is>
      </c>
      <c r="D23" s="7" t="inlineStr">
        <is>
          <t>Lots / Vehicles</t>
        </is>
      </c>
      <c r="E23" s="7" t="inlineStr">
        <is>
          <t>Total Rec Wt (MT)</t>
        </is>
      </c>
      <c r="F23" s="7" t="inlineStr">
        <is>
          <t>Total Taxable (₹)</t>
        </is>
      </c>
      <c r="G23" s="7" t="inlineStr">
        <is>
          <t>Total Deductions (₹)</t>
        </is>
      </c>
      <c r="H23" s="7" t="inlineStr">
        <is>
          <t>Avg Landing Cost/MT</t>
        </is>
      </c>
      <c r="I23" s="7" t="inlineStr">
        <is>
          <t>Avg Lab Oil (NIR) %</t>
        </is>
      </c>
      <c r="J23" s="7" t="inlineStr">
        <is>
          <t>Avg 42% Costing/MT</t>
        </is>
      </c>
      <c r="K23" s="7" t="inlineStr">
        <is>
          <t>Effective Cost Impact</t>
        </is>
      </c>
    </row>
    <row r="24">
      <c r="B24" s="20" t="n">
        <v>1</v>
      </c>
      <c r="C24" s="21" t="inlineStr">
        <is>
          <t>Reyansh Agro Industries</t>
        </is>
      </c>
      <c r="D24" s="22" t="n">
        <v>535</v>
      </c>
      <c r="E24" s="23" t="n">
        <v>6913.23</v>
      </c>
      <c r="F24" s="24" t="n">
        <v>555759029.45</v>
      </c>
      <c r="G24" s="24" t="n">
        <v>28023214.423382</v>
      </c>
      <c r="H24" s="24" t="n">
        <v>76337.08339323559</v>
      </c>
      <c r="I24" s="25" t="n">
        <v>39.58085981308411</v>
      </c>
      <c r="J24" s="24" t="n">
        <v>81002.72499527779</v>
      </c>
      <c r="K24" s="24" t="n">
        <v>32254653.49248622</v>
      </c>
    </row>
    <row r="25">
      <c r="B25" s="26" t="n">
        <v>2</v>
      </c>
      <c r="C25" s="27" t="inlineStr">
        <is>
          <t>Bhawani Trading Company</t>
        </is>
      </c>
      <c r="D25" s="28" t="n">
        <v>172</v>
      </c>
      <c r="E25" s="29" t="n">
        <v>4775.466</v>
      </c>
      <c r="F25" s="30" t="n">
        <v>331590108.454</v>
      </c>
      <c r="G25" s="30" t="n">
        <v>5324771.015021857</v>
      </c>
      <c r="H25" s="30" t="n">
        <v>68321.15178685768</v>
      </c>
      <c r="I25" s="31" t="n">
        <v>40.03581395348837</v>
      </c>
      <c r="J25" s="30" t="n">
        <v>71673.03700585812</v>
      </c>
      <c r="K25" s="30" t="n">
        <v>16006813.89923916</v>
      </c>
    </row>
    <row r="26">
      <c r="B26" s="20" t="n">
        <v>3</v>
      </c>
      <c r="C26" s="21" t="inlineStr">
        <is>
          <t>Jai Sri Rama Trading Company</t>
        </is>
      </c>
      <c r="D26" s="22" t="n">
        <v>126</v>
      </c>
      <c r="E26" s="23" t="n">
        <v>3581.77</v>
      </c>
      <c r="F26" s="24" t="n">
        <v>252085936.88</v>
      </c>
      <c r="G26" s="24" t="n">
        <v>3380308.319408023</v>
      </c>
      <c r="H26" s="24" t="n">
        <v>69436.51562232974</v>
      </c>
      <c r="I26" s="25" t="n">
        <v>39.7886507936508</v>
      </c>
      <c r="J26" s="24" t="n">
        <v>73295.61565840323</v>
      </c>
      <c r="K26" s="24" t="n">
        <v>13822408.73620695</v>
      </c>
    </row>
    <row r="27">
      <c r="B27" s="26" t="n">
        <v>4</v>
      </c>
      <c r="C27" s="27" t="inlineStr">
        <is>
          <t>Pankaj Bogi &amp; Company</t>
        </is>
      </c>
      <c r="D27" s="28" t="n">
        <v>93</v>
      </c>
      <c r="E27" s="29" t="n">
        <v>3176.2</v>
      </c>
      <c r="F27" s="30" t="n">
        <v>217696799.95</v>
      </c>
      <c r="G27" s="30" t="n">
        <v>465432.4798422521</v>
      </c>
      <c r="H27" s="30" t="n">
        <v>68393.47883324657</v>
      </c>
      <c r="I27" s="31" t="n">
        <v>40.0347311827957</v>
      </c>
      <c r="J27" s="30" t="n">
        <v>71750.85297514821</v>
      </c>
      <c r="K27" s="30" t="n">
        <v>10663691.749508</v>
      </c>
    </row>
    <row r="28">
      <c r="B28" s="20" t="n">
        <v>5</v>
      </c>
      <c r="C28" s="21" t="inlineStr">
        <is>
          <t>Mahavir Trading Company</t>
        </is>
      </c>
      <c r="D28" s="22" t="n">
        <v>73</v>
      </c>
      <c r="E28" s="23" t="n">
        <v>2347.35</v>
      </c>
      <c r="F28" s="24" t="n">
        <v>160130043.878</v>
      </c>
      <c r="G28" s="24" t="n">
        <v>373127.0497787671</v>
      </c>
      <c r="H28" s="24" t="n">
        <v>68058.41345697116</v>
      </c>
      <c r="I28" s="25" t="n">
        <v>39.97054794520548</v>
      </c>
      <c r="J28" s="24" t="n">
        <v>71513.98997860533</v>
      </c>
      <c r="K28" s="24" t="n">
        <v>8111447.548057964</v>
      </c>
    </row>
    <row r="29">
      <c r="B29" s="26" t="n">
        <v>6</v>
      </c>
      <c r="C29" s="27" t="inlineStr">
        <is>
          <t>Lucky Enterprises</t>
        </is>
      </c>
      <c r="D29" s="28" t="n">
        <v>78</v>
      </c>
      <c r="E29" s="29" t="n">
        <v>1927.019</v>
      </c>
      <c r="F29" s="30" t="n">
        <v>127099276.6</v>
      </c>
      <c r="G29" s="30" t="n">
        <v>253699.7790900655</v>
      </c>
      <c r="H29" s="30" t="n">
        <v>65824.76707334486</v>
      </c>
      <c r="I29" s="31" t="n">
        <v>40.41371794871795</v>
      </c>
      <c r="J29" s="30" t="n">
        <v>68408.46023096936</v>
      </c>
      <c r="K29" s="30" t="n">
        <v>4978825.8049124</v>
      </c>
    </row>
    <row r="30">
      <c r="B30" s="20" t="n">
        <v>7</v>
      </c>
      <c r="C30" s="21" t="inlineStr">
        <is>
          <t>Jakhar Trading Company</t>
        </is>
      </c>
      <c r="D30" s="22" t="n">
        <v>49</v>
      </c>
      <c r="E30" s="23" t="n">
        <v>1462.48</v>
      </c>
      <c r="F30" s="24" t="n">
        <v>121659296.5</v>
      </c>
      <c r="G30" s="24" t="n">
        <v>8544456.203928569</v>
      </c>
      <c r="H30" s="24" t="n">
        <v>77344.53824740948</v>
      </c>
      <c r="I30" s="25" t="n">
        <v>39.14632653061225</v>
      </c>
      <c r="J30" s="24" t="n">
        <v>82982.76988649009</v>
      </c>
      <c r="K30" s="24" t="n">
        <v>8245801.007522608</v>
      </c>
    </row>
    <row r="31">
      <c r="B31" s="26" t="n">
        <v>8</v>
      </c>
      <c r="C31" s="27" t="inlineStr">
        <is>
          <t>Hardik Agritrade Private Limited</t>
        </is>
      </c>
      <c r="D31" s="28" t="n">
        <v>149</v>
      </c>
      <c r="E31" s="29" t="n">
        <v>1398.51</v>
      </c>
      <c r="F31" s="30" t="n">
        <v>112454054.4</v>
      </c>
      <c r="G31" s="30" t="n">
        <v>4783343.962285714</v>
      </c>
      <c r="H31" s="30" t="n">
        <v>76989.58923262208</v>
      </c>
      <c r="I31" s="31" t="n">
        <v>39.94711409395973</v>
      </c>
      <c r="J31" s="30" t="n">
        <v>80946.09137882787</v>
      </c>
      <c r="K31" s="30" t="n">
        <v>5533207.816490262</v>
      </c>
    </row>
    <row r="32">
      <c r="B32" s="20" t="n">
        <v>9</v>
      </c>
      <c r="C32" s="21" t="inlineStr">
        <is>
          <t>Moreshwar Trading Company</t>
        </is>
      </c>
      <c r="D32" s="22" t="n">
        <v>48</v>
      </c>
      <c r="E32" s="23" t="n">
        <v>1230.88</v>
      </c>
      <c r="F32" s="24" t="n">
        <v>96940443</v>
      </c>
      <c r="G32" s="24" t="n">
        <v>8066885.572855952</v>
      </c>
      <c r="H32" s="24" t="n">
        <v>72203.26711551414</v>
      </c>
      <c r="I32" s="25" t="n">
        <v>39.08041666666666</v>
      </c>
      <c r="J32" s="24" t="n">
        <v>77597.36147946889</v>
      </c>
      <c r="K32" s="24" t="n">
        <v>6639482.87070462</v>
      </c>
    </row>
    <row r="33">
      <c r="B33" s="26" t="n">
        <v>10</v>
      </c>
      <c r="C33" s="27" t="inlineStr">
        <is>
          <t>DP Traders</t>
        </is>
      </c>
      <c r="D33" s="28" t="n">
        <v>33</v>
      </c>
      <c r="E33" s="29" t="n">
        <v>1100.17</v>
      </c>
      <c r="F33" s="30" t="n">
        <v>75797689.36</v>
      </c>
      <c r="G33" s="30" t="n">
        <v>61775.59815814573</v>
      </c>
      <c r="H33" s="30" t="n">
        <v>68840.1917538579</v>
      </c>
      <c r="I33" s="31" t="n">
        <v>39.77272727272727</v>
      </c>
      <c r="J33" s="30" t="n">
        <v>72695.24249207394</v>
      </c>
      <c r="K33" s="30" t="n">
        <v>4241211.170663144</v>
      </c>
    </row>
    <row r="34">
      <c r="B34" s="20" t="n">
        <v>11</v>
      </c>
      <c r="C34" s="21" t="inlineStr">
        <is>
          <t>Ram Dayal Ved Prakash</t>
        </is>
      </c>
      <c r="D34" s="22" t="n">
        <v>29</v>
      </c>
      <c r="E34" s="23" t="n">
        <v>945.24</v>
      </c>
      <c r="F34" s="24" t="n">
        <v>63487972.37</v>
      </c>
      <c r="G34" s="24" t="n">
        <v>14564.58170099602</v>
      </c>
      <c r="H34" s="24" t="n">
        <v>67150.57317538298</v>
      </c>
      <c r="I34" s="25" t="n">
        <v>40.17689655172413</v>
      </c>
      <c r="J34" s="24" t="n">
        <v>70197.65873989723</v>
      </c>
      <c r="K34" s="24" t="n">
        <v>2880227.159001458</v>
      </c>
    </row>
    <row r="35">
      <c r="B35" s="26" t="n">
        <v>12</v>
      </c>
      <c r="C35" s="27" t="inlineStr">
        <is>
          <t>Shubham Traders</t>
        </is>
      </c>
      <c r="D35" s="28" t="n">
        <v>22</v>
      </c>
      <c r="E35" s="29" t="n">
        <v>675.6799999999999</v>
      </c>
      <c r="F35" s="30" t="n">
        <v>55037379</v>
      </c>
      <c r="G35" s="30" t="n">
        <v>3463942.924760715</v>
      </c>
      <c r="H35" s="30" t="n">
        <v>76328.19689089405</v>
      </c>
      <c r="I35" s="31" t="n">
        <v>39.77090909090909</v>
      </c>
      <c r="J35" s="30" t="n">
        <v>80606.26077441951</v>
      </c>
      <c r="K35" s="30" t="n">
        <v>2890602.204820486</v>
      </c>
    </row>
    <row r="36">
      <c r="B36" s="20" t="n">
        <v>13</v>
      </c>
      <c r="C36" s="21" t="inlineStr">
        <is>
          <t>Shyam Lal Mukesh Kumar</t>
        </is>
      </c>
      <c r="D36" s="22" t="n">
        <v>22</v>
      </c>
      <c r="E36" s="23" t="n">
        <v>643.6799999999999</v>
      </c>
      <c r="F36" s="24" t="n">
        <v>53355989.05</v>
      </c>
      <c r="G36" s="24" t="n">
        <v>3926690.563464285</v>
      </c>
      <c r="H36" s="24" t="n">
        <v>76791.7264580781</v>
      </c>
      <c r="I36" s="25" t="n">
        <v>39.19590909090909</v>
      </c>
      <c r="J36" s="24" t="n">
        <v>82285.43707861926</v>
      </c>
      <c r="K36" s="24" t="n">
        <v>3536191.65222993</v>
      </c>
    </row>
    <row r="37">
      <c r="B37" s="26" t="n">
        <v>14</v>
      </c>
      <c r="C37" s="27" t="inlineStr">
        <is>
          <t>Cargill India Private Limited</t>
        </is>
      </c>
      <c r="D37" s="28" t="n">
        <v>61</v>
      </c>
      <c r="E37" s="29" t="n">
        <v>632.76</v>
      </c>
      <c r="F37" s="30" t="n">
        <v>51008825</v>
      </c>
      <c r="G37" s="30" t="n">
        <v>61785.21455458039</v>
      </c>
      <c r="H37" s="30" t="n">
        <v>80515.5821882632</v>
      </c>
      <c r="I37" s="31" t="n">
        <v>40.17295081967213</v>
      </c>
      <c r="J37" s="30" t="n">
        <v>84177.39755007256</v>
      </c>
      <c r="K37" s="30" t="n">
        <v>2317050.288338493</v>
      </c>
    </row>
    <row r="38">
      <c r="B38" s="20" t="n">
        <v>15</v>
      </c>
      <c r="C38" s="21" t="inlineStr">
        <is>
          <t>Shyam Traders</t>
        </is>
      </c>
      <c r="D38" s="22" t="n">
        <v>34</v>
      </c>
      <c r="E38" s="23" t="n">
        <v>556.65</v>
      </c>
      <c r="F38" s="24" t="n">
        <v>44170887.87</v>
      </c>
      <c r="G38" s="24" t="n">
        <v>2561811.750759834</v>
      </c>
      <c r="H38" s="24" t="n">
        <v>74749.08132442318</v>
      </c>
      <c r="I38" s="25" t="n">
        <v>39.74588235294117</v>
      </c>
      <c r="J38" s="24" t="n">
        <v>78988.34369174484</v>
      </c>
      <c r="K38" s="24" t="n">
        <v>2359785.396769601</v>
      </c>
    </row>
    <row r="39">
      <c r="B39" s="26" t="n">
        <v>16</v>
      </c>
      <c r="C39" s="27" t="inlineStr">
        <is>
          <t>Mittal Trading Company</t>
        </is>
      </c>
      <c r="D39" s="28" t="n">
        <v>24</v>
      </c>
      <c r="E39" s="29" t="n">
        <v>555.65</v>
      </c>
      <c r="F39" s="30" t="n">
        <v>44843109</v>
      </c>
      <c r="G39" s="30" t="n">
        <v>1976847.771619048</v>
      </c>
      <c r="H39" s="30" t="n">
        <v>77146.15536467372</v>
      </c>
      <c r="I39" s="31" t="n">
        <v>40.09875</v>
      </c>
      <c r="J39" s="30" t="n">
        <v>80803.97831145099</v>
      </c>
      <c r="K39" s="30" t="n">
        <v>2032469.320376793</v>
      </c>
    </row>
    <row r="40">
      <c r="B40" s="20" t="n">
        <v>17</v>
      </c>
      <c r="C40" s="21" t="inlineStr">
        <is>
          <t>Pem Raj Tara Chand</t>
        </is>
      </c>
      <c r="D40" s="22" t="n">
        <v>49</v>
      </c>
      <c r="E40" s="23" t="n">
        <v>480.42</v>
      </c>
      <c r="F40" s="24" t="n">
        <v>39512226.6</v>
      </c>
      <c r="G40" s="24" t="n">
        <v>2047829.743285715</v>
      </c>
      <c r="H40" s="24" t="n">
        <v>77982.59201680672</v>
      </c>
      <c r="I40" s="25" t="n">
        <v>39.78795918367346</v>
      </c>
      <c r="J40" s="24" t="n">
        <v>82318.09150065308</v>
      </c>
      <c r="K40" s="24" t="n">
        <v>2082860.662029469</v>
      </c>
    </row>
    <row r="41">
      <c r="B41" s="26" t="n">
        <v>18</v>
      </c>
      <c r="C41" s="27" t="inlineStr">
        <is>
          <t>Kapil Agro Industries</t>
        </is>
      </c>
      <c r="D41" s="28" t="n">
        <v>29</v>
      </c>
      <c r="E41" s="29" t="n">
        <v>475.04</v>
      </c>
      <c r="F41" s="30" t="n">
        <v>39403833.35</v>
      </c>
      <c r="G41" s="30" t="n">
        <v>2141490.854577381</v>
      </c>
      <c r="H41" s="30" t="n">
        <v>78440.43132246257</v>
      </c>
      <c r="I41" s="31" t="n">
        <v>39.84896551724137</v>
      </c>
      <c r="J41" s="30" t="n">
        <v>82674.62085353266</v>
      </c>
      <c r="K41" s="30" t="n">
        <v>2011409.394839537</v>
      </c>
    </row>
    <row r="42">
      <c r="B42" s="20" t="n">
        <v>19</v>
      </c>
      <c r="C42" s="21" t="inlineStr">
        <is>
          <t>Ashwinder Kumar Rajan Rai</t>
        </is>
      </c>
      <c r="D42" s="22" t="n">
        <v>17</v>
      </c>
      <c r="E42" s="23" t="n">
        <v>470.93</v>
      </c>
      <c r="F42" s="24" t="n">
        <v>38009806.2</v>
      </c>
      <c r="G42" s="24" t="n">
        <v>2473427.095799524</v>
      </c>
      <c r="H42" s="24" t="n">
        <v>75460.00276941474</v>
      </c>
      <c r="I42" s="25" t="n">
        <v>39.67529411764706</v>
      </c>
      <c r="J42" s="24" t="n">
        <v>79881.45234456488</v>
      </c>
      <c r="K42" s="24" t="n">
        <v>2082193.248425455</v>
      </c>
    </row>
    <row r="43">
      <c r="B43" s="26" t="n">
        <v>20</v>
      </c>
      <c r="C43" s="27" t="inlineStr">
        <is>
          <t>Bhagwati Trading Company</t>
        </is>
      </c>
      <c r="D43" s="28" t="n">
        <v>15</v>
      </c>
      <c r="E43" s="29" t="n">
        <v>458.9</v>
      </c>
      <c r="F43" s="30" t="n">
        <v>38285625.225</v>
      </c>
      <c r="G43" s="30" t="n">
        <v>2680764.738704762</v>
      </c>
      <c r="H43" s="30" t="n">
        <v>77587.40572302297</v>
      </c>
      <c r="I43" s="31" t="n">
        <v>39.26</v>
      </c>
      <c r="J43" s="30" t="n">
        <v>83002.31890899043</v>
      </c>
      <c r="K43" s="30" t="n">
        <v>2484903.66104047</v>
      </c>
    </row>
    <row r="44">
      <c r="B44" s="20" t="n">
        <v>21</v>
      </c>
      <c r="C44" s="21" t="inlineStr">
        <is>
          <t>Tetarwal Trading Company</t>
        </is>
      </c>
      <c r="D44" s="22" t="n">
        <v>10</v>
      </c>
      <c r="E44" s="23" t="n">
        <v>449.62</v>
      </c>
      <c r="F44" s="24" t="n">
        <v>35798472.5</v>
      </c>
      <c r="G44" s="24" t="n">
        <v>1742048.765833334</v>
      </c>
      <c r="H44" s="24" t="n">
        <v>75744.90399485492</v>
      </c>
      <c r="I44" s="25" t="n">
        <v>40.412</v>
      </c>
      <c r="J44" s="24" t="n">
        <v>78721.31960268997</v>
      </c>
      <c r="K44" s="24" t="n">
        <v>1338255.985594795</v>
      </c>
    </row>
    <row r="45">
      <c r="B45" s="26" t="n">
        <v>22</v>
      </c>
      <c r="C45" s="27" t="inlineStr">
        <is>
          <t>Umesh Kumar &amp; Sons</t>
        </is>
      </c>
      <c r="D45" s="28" t="n">
        <v>18</v>
      </c>
      <c r="E45" s="29" t="n">
        <v>418.53</v>
      </c>
      <c r="F45" s="30" t="n">
        <v>30731517.5</v>
      </c>
      <c r="G45" s="30" t="n">
        <v>2111393.557849523</v>
      </c>
      <c r="H45" s="30" t="n">
        <v>68382.49096158096</v>
      </c>
      <c r="I45" s="31" t="n">
        <v>39.42888888888889</v>
      </c>
      <c r="J45" s="30" t="n">
        <v>72841.63214641718</v>
      </c>
      <c r="K45" s="30" t="n">
        <v>1866284.360089503</v>
      </c>
    </row>
    <row r="46">
      <c r="B46" s="20" t="n">
        <v>23</v>
      </c>
      <c r="C46" s="21" t="inlineStr">
        <is>
          <t>Shri Shyam Trading Company</t>
        </is>
      </c>
      <c r="D46" s="22" t="n">
        <v>28</v>
      </c>
      <c r="E46" s="23" t="n">
        <v>378.77</v>
      </c>
      <c r="F46" s="24" t="n">
        <v>31666881.9</v>
      </c>
      <c r="G46" s="24" t="n">
        <v>1726630.18202381</v>
      </c>
      <c r="H46" s="24" t="n">
        <v>79045.99550644505</v>
      </c>
      <c r="I46" s="25" t="n">
        <v>39.74178571428571</v>
      </c>
      <c r="J46" s="24" t="n">
        <v>83537.56006684164</v>
      </c>
      <c r="K46" s="24" t="n">
        <v>1701269.908541419</v>
      </c>
    </row>
    <row r="47">
      <c r="B47" s="26" t="n">
        <v>24</v>
      </c>
      <c r="C47" s="27" t="inlineStr">
        <is>
          <t>Ghanshyam Dass &amp; Sons</t>
        </is>
      </c>
      <c r="D47" s="28" t="n">
        <v>13</v>
      </c>
      <c r="E47" s="29" t="n">
        <v>336.76</v>
      </c>
      <c r="F47" s="30" t="n">
        <v>22644998.47</v>
      </c>
      <c r="G47" s="30" t="n">
        <v>105179.5157525999</v>
      </c>
      <c r="H47" s="30" t="n">
        <v>66931.40204967158</v>
      </c>
      <c r="I47" s="31" t="n">
        <v>39.98384615384615</v>
      </c>
      <c r="J47" s="30" t="n">
        <v>70306.36510729465</v>
      </c>
      <c r="K47" s="30" t="n">
        <v>1136552.559285145</v>
      </c>
    </row>
    <row r="48">
      <c r="B48" s="20" t="n">
        <v>25</v>
      </c>
      <c r="C48" s="21" t="inlineStr">
        <is>
          <t>Godara Enterprises</t>
        </is>
      </c>
      <c r="D48" s="22" t="n">
        <v>12</v>
      </c>
      <c r="E48" s="23" t="n">
        <v>301.87</v>
      </c>
      <c r="F48" s="24" t="n">
        <v>21357139.522</v>
      </c>
      <c r="G48" s="24" t="n">
        <v>260730.0510917643</v>
      </c>
      <c r="H48" s="24" t="n">
        <v>69885.74376688057</v>
      </c>
      <c r="I48" s="25" t="n">
        <v>40.0675</v>
      </c>
      <c r="J48" s="24" t="n">
        <v>73256.41076206361</v>
      </c>
      <c r="K48" s="24" t="n">
        <v>1017503.245835905</v>
      </c>
    </row>
  </sheetData>
  <mergeCells count="12">
    <mergeCell ref="D6:E6"/>
    <mergeCell ref="B6:C6"/>
    <mergeCell ref="H6:I6"/>
    <mergeCell ref="L6:M6"/>
    <mergeCell ref="D7:E8"/>
    <mergeCell ref="B7:C8"/>
    <mergeCell ref="J6:K6"/>
    <mergeCell ref="L7:M8"/>
    <mergeCell ref="H7:I8"/>
    <mergeCell ref="F7:G8"/>
    <mergeCell ref="J7:K8"/>
    <mergeCell ref="F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62"/>
  <sheetViews>
    <sheetView showGridLines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8" customWidth="1" min="2" max="2"/>
    <col width="24" customWidth="1" min="3" max="3"/>
    <col width="12" customWidth="1" min="4" max="4"/>
    <col width="15" customWidth="1" min="5" max="5"/>
    <col width="15" customWidth="1" min="6" max="6"/>
    <col width="18" customWidth="1" min="7" max="7"/>
    <col width="18" customWidth="1" min="8" max="8"/>
    <col width="16" customWidth="1" min="9" max="9"/>
    <col width="16" customWidth="1" min="10" max="10"/>
    <col width="15" customWidth="1" min="11" max="11"/>
    <col width="12" customWidth="1" min="12" max="12"/>
    <col width="16" customWidth="1" min="13" max="13"/>
    <col width="15" customWidth="1" min="14" max="14"/>
    <col width="16" customWidth="1" min="15" max="15"/>
    <col width="18" customWidth="1" min="16" max="16"/>
    <col width="16" customWidth="1" min="17" max="17"/>
    <col width="35" customWidth="1" min="18" max="18"/>
  </cols>
  <sheetData>
    <row r="1" ht="28" customHeight="1">
      <c r="A1" s="7" t="inlineStr">
        <is>
          <t>S.No.</t>
        </is>
      </c>
      <c r="B1" s="7" t="inlineStr">
        <is>
          <t>Party Name</t>
        </is>
      </c>
      <c r="C1" s="7" t="inlineStr">
        <is>
          <t>Vehicle / Lot (GIN &amp; PO)</t>
        </is>
      </c>
      <c r="D1" s="7" t="inlineStr">
        <is>
          <t>Date</t>
        </is>
      </c>
      <c r="E1" s="7" t="inlineStr">
        <is>
          <t>Received Weight (MT)</t>
        </is>
      </c>
      <c r="F1" s="7" t="inlineStr">
        <is>
          <t>Received Weight (Qtl)</t>
        </is>
      </c>
      <c r="G1" s="7" t="inlineStr">
        <is>
          <t>Taxable Amount (AN)</t>
        </is>
      </c>
      <c r="H1" s="7" t="inlineStr">
        <is>
          <t>Debit Note Bill Amt (Y)</t>
        </is>
      </c>
      <c r="I1" s="7" t="inlineStr">
        <is>
          <t>Net Deductions</t>
        </is>
      </c>
      <c r="J1" s="7" t="inlineStr">
        <is>
          <t>Landing Cost/MT</t>
        </is>
      </c>
      <c r="K1" s="7" t="inlineStr">
        <is>
          <t>Landing Cost/Qtl</t>
        </is>
      </c>
      <c r="L1" s="7" t="inlineStr">
        <is>
          <t>Lab Oil (NIR) %</t>
        </is>
      </c>
      <c r="M1" s="7" t="inlineStr">
        <is>
          <t>42% Costing/MT</t>
        </is>
      </c>
      <c r="N1" s="7" t="inlineStr">
        <is>
          <t>42% Costing/Qtl</t>
        </is>
      </c>
      <c r="O1" s="7" t="inlineStr">
        <is>
          <t>Final Effective Cost/MT</t>
        </is>
      </c>
      <c r="P1" s="7" t="inlineStr">
        <is>
          <t>Difference / Adjustment (₹/MT)</t>
        </is>
      </c>
      <c r="Q1" s="7" t="inlineStr">
        <is>
          <t>Matching Status</t>
        </is>
      </c>
      <c r="R1" s="7" t="inlineStr">
        <is>
          <t>Remarks</t>
        </is>
      </c>
    </row>
    <row r="2">
      <c r="A2" s="26" t="n">
        <v>1</v>
      </c>
      <c r="B2" s="27" t="inlineStr">
        <is>
          <t>Bhawani Trading Company</t>
        </is>
      </c>
      <c r="C2" s="27" t="inlineStr">
        <is>
          <t>INWDMSD27/0001 / PO:1409</t>
        </is>
      </c>
      <c r="D2" s="26" t="inlineStr">
        <is>
          <t>01-04-2026</t>
        </is>
      </c>
      <c r="E2" s="32" t="n">
        <v>25.65</v>
      </c>
      <c r="F2" s="33" t="n">
        <v>256.5</v>
      </c>
      <c r="G2" s="34" t="n">
        <v>1749277.9</v>
      </c>
      <c r="H2" s="34" t="n">
        <v>1736244.08</v>
      </c>
      <c r="I2" s="34" t="n">
        <v>0</v>
      </c>
      <c r="J2" s="34">
        <f>IF(E2&gt;0, (G2-I2)/E2, "")</f>
        <v/>
      </c>
      <c r="K2" s="34">
        <f>IF(F2&gt;0, (G2-I2)/F2, "")</f>
        <v/>
      </c>
      <c r="L2" s="35" t="n">
        <v>41.14</v>
      </c>
      <c r="M2" s="34">
        <f>IF(AND(ISNUMBER(L2), L2&gt;0), (J2/L2)*42, "")</f>
        <v/>
      </c>
      <c r="N2" s="34">
        <f>IF(M2&lt;&gt;"", M2/10, "")</f>
        <v/>
      </c>
      <c r="O2" s="34">
        <f>M2</f>
        <v/>
      </c>
      <c r="P2" s="34">
        <f>IF(AND(M2&lt;&gt;"", J2&lt;&gt;""), M2-J2, "")</f>
        <v/>
      </c>
      <c r="Q2" s="36" t="inlineStr">
        <is>
          <t>Amount Discrepancy</t>
        </is>
      </c>
      <c r="R2" s="27" t="inlineStr">
        <is>
          <t>Debit Y vs Lab AN diff: ₹-13,033.82</t>
        </is>
      </c>
    </row>
    <row r="3">
      <c r="A3" s="20" t="n">
        <v>2</v>
      </c>
      <c r="B3" s="21" t="inlineStr">
        <is>
          <t>Bhawani Trading Company</t>
        </is>
      </c>
      <c r="C3" s="21" t="inlineStr">
        <is>
          <t>INWDMSD27/0002 / PO:1382</t>
        </is>
      </c>
      <c r="D3" s="20" t="inlineStr">
        <is>
          <t>01-04-2026</t>
        </is>
      </c>
      <c r="E3" s="37" t="n">
        <v>30.02</v>
      </c>
      <c r="F3" s="38" t="n">
        <v>300.2</v>
      </c>
      <c r="G3" s="39" t="n">
        <v>2062360.06</v>
      </c>
      <c r="H3" s="39" t="n">
        <v>2062360.06</v>
      </c>
      <c r="I3" s="39" t="n">
        <v>6999.273053091476</v>
      </c>
      <c r="J3" s="39">
        <f>IF(E3&gt;0, (G3-I3)/E3, "")</f>
        <v/>
      </c>
      <c r="K3" s="39">
        <f>IF(F3&gt;0, (G3-I3)/F3, "")</f>
        <v/>
      </c>
      <c r="L3" s="40" t="n">
        <v>40.17</v>
      </c>
      <c r="M3" s="39">
        <f>IF(AND(ISNUMBER(L3), L3&gt;0), (J3/L3)*42, "")</f>
        <v/>
      </c>
      <c r="N3" s="39">
        <f>IF(M3&lt;&gt;"", M3/10, "")</f>
        <v/>
      </c>
      <c r="O3" s="39">
        <f>M3</f>
        <v/>
      </c>
      <c r="P3" s="39">
        <f>IF(AND(M3&lt;&gt;"", J3&lt;&gt;""), M3-J3, "")</f>
        <v/>
      </c>
      <c r="Q3" s="41" t="inlineStr">
        <is>
          <t>Matched</t>
        </is>
      </c>
      <c r="R3" s="21" t="inlineStr">
        <is>
          <t>Deductions: Shortage: ₹6,999</t>
        </is>
      </c>
    </row>
    <row r="4">
      <c r="A4" s="26" t="n">
        <v>3</v>
      </c>
      <c r="B4" s="27" t="inlineStr">
        <is>
          <t>Jai Sri Rama Trading Company</t>
        </is>
      </c>
      <c r="C4" s="27" t="inlineStr">
        <is>
          <t>INWDMSD27/0003 / PO:1416</t>
        </is>
      </c>
      <c r="D4" s="26" t="inlineStr">
        <is>
          <t>01-04-2026</t>
        </is>
      </c>
      <c r="E4" s="32" t="n">
        <v>32.73</v>
      </c>
      <c r="F4" s="33" t="n">
        <v>327.3</v>
      </c>
      <c r="G4" s="34" t="n">
        <v>2219793.88</v>
      </c>
      <c r="H4" s="34" t="n">
        <v>2219793.88</v>
      </c>
      <c r="I4" s="34" t="n">
        <v>269.5</v>
      </c>
      <c r="J4" s="34">
        <f>IF(E4&gt;0, (G4-I4)/E4, "")</f>
        <v/>
      </c>
      <c r="K4" s="34">
        <f>IF(F4&gt;0, (G4-I4)/F4, "")</f>
        <v/>
      </c>
      <c r="L4" s="35" t="n">
        <v>40.2</v>
      </c>
      <c r="M4" s="34">
        <f>IF(AND(ISNUMBER(L4), L4&gt;0), (J4/L4)*42, "")</f>
        <v/>
      </c>
      <c r="N4" s="34">
        <f>IF(M4&lt;&gt;"", M4/10, "")</f>
        <v/>
      </c>
      <c r="O4" s="34">
        <f>M4</f>
        <v/>
      </c>
      <c r="P4" s="34">
        <f>IF(AND(M4&lt;&gt;"", J4&lt;&gt;""), M4-J4, "")</f>
        <v/>
      </c>
      <c r="Q4" s="41" t="inlineStr">
        <is>
          <t>Matched</t>
        </is>
      </c>
      <c r="R4" s="27" t="inlineStr">
        <is>
          <t>Deductions: Bardana: ₹270</t>
        </is>
      </c>
    </row>
    <row r="5">
      <c r="A5" s="20" t="n">
        <v>4</v>
      </c>
      <c r="B5" s="21" t="inlineStr">
        <is>
          <t>Jai Sri Rama Trading Company</t>
        </is>
      </c>
      <c r="C5" s="21" t="inlineStr">
        <is>
          <t>INWDMSD27/0004 / PO:1357</t>
        </is>
      </c>
      <c r="D5" s="20" t="inlineStr">
        <is>
          <t>01-04-2026</t>
        </is>
      </c>
      <c r="E5" s="37" t="n">
        <v>25.83</v>
      </c>
      <c r="F5" s="38" t="n">
        <v>258.3</v>
      </c>
      <c r="G5" s="39" t="n">
        <v>1747552.16</v>
      </c>
      <c r="H5" s="39" t="n">
        <v>1747552.16</v>
      </c>
      <c r="I5" s="39" t="n">
        <v>7170.96761592498</v>
      </c>
      <c r="J5" s="39">
        <f>IF(E5&gt;0, (G5-I5)/E5, "")</f>
        <v/>
      </c>
      <c r="K5" s="39">
        <f>IF(F5&gt;0, (G5-I5)/F5, "")</f>
        <v/>
      </c>
      <c r="L5" s="40" t="n">
        <v>40.27</v>
      </c>
      <c r="M5" s="39">
        <f>IF(AND(ISNUMBER(L5), L5&gt;0), (J5/L5)*42, "")</f>
        <v/>
      </c>
      <c r="N5" s="39">
        <f>IF(M5&lt;&gt;"", M5/10, "")</f>
        <v/>
      </c>
      <c r="O5" s="39">
        <f>M5</f>
        <v/>
      </c>
      <c r="P5" s="39">
        <f>IF(AND(M5&lt;&gt;"", J5&lt;&gt;""), M5-J5, "")</f>
        <v/>
      </c>
      <c r="Q5" s="41" t="inlineStr">
        <is>
          <t>Matched</t>
        </is>
      </c>
      <c r="R5" s="21" t="inlineStr">
        <is>
          <t>Deductions: Shortage: ₹6,957, Bardana: ₹214</t>
        </is>
      </c>
    </row>
    <row r="6">
      <c r="A6" s="26" t="n">
        <v>5</v>
      </c>
      <c r="B6" s="27" t="inlineStr">
        <is>
          <t>Pankaj Bogi &amp; Company</t>
        </is>
      </c>
      <c r="C6" s="27" t="inlineStr">
        <is>
          <t>INWDMSD27/0005 / PO:1385</t>
        </is>
      </c>
      <c r="D6" s="26" t="inlineStr">
        <is>
          <t>01-04-2026</t>
        </is>
      </c>
      <c r="E6" s="32" t="n">
        <v>48.75</v>
      </c>
      <c r="F6" s="33" t="n">
        <v>487.5</v>
      </c>
      <c r="G6" s="34" t="n">
        <v>3335508.17</v>
      </c>
      <c r="H6" s="34" t="n">
        <v>3335508.17</v>
      </c>
      <c r="I6" s="34" t="n">
        <v>5324.090569858959</v>
      </c>
      <c r="J6" s="34">
        <f>IF(E6&gt;0, (G6-I6)/E6, "")</f>
        <v/>
      </c>
      <c r="K6" s="34">
        <f>IF(F6&gt;0, (G6-I6)/F6, "")</f>
        <v/>
      </c>
      <c r="L6" s="35" t="n">
        <v>40.95</v>
      </c>
      <c r="M6" s="34">
        <f>IF(AND(ISNUMBER(L6), L6&gt;0), (J6/L6)*42, "")</f>
        <v/>
      </c>
      <c r="N6" s="34">
        <f>IF(M6&lt;&gt;"", M6/10, "")</f>
        <v/>
      </c>
      <c r="O6" s="34">
        <f>M6</f>
        <v/>
      </c>
      <c r="P6" s="34">
        <f>IF(AND(M6&lt;&gt;"", J6&lt;&gt;""), M6-J6, "")</f>
        <v/>
      </c>
      <c r="Q6" s="41" t="inlineStr">
        <is>
          <t>Matched</t>
        </is>
      </c>
      <c r="R6" s="27" t="inlineStr">
        <is>
          <t>Deductions: Shortage: ₹5,324</t>
        </is>
      </c>
    </row>
    <row r="7">
      <c r="A7" s="20" t="n">
        <v>6</v>
      </c>
      <c r="B7" s="21" t="inlineStr">
        <is>
          <t>Mahavir Trading Company</t>
        </is>
      </c>
      <c r="C7" s="21" t="inlineStr">
        <is>
          <t>INWDMSD27/0006 / PO:1390</t>
        </is>
      </c>
      <c r="D7" s="20" t="inlineStr">
        <is>
          <t>01-04-2026</t>
        </is>
      </c>
      <c r="E7" s="37" t="n">
        <v>35.27</v>
      </c>
      <c r="F7" s="38" t="n">
        <v>352.7</v>
      </c>
      <c r="G7" s="39" t="n">
        <v>2395722.13</v>
      </c>
      <c r="H7" s="39" t="n">
        <v>2395722.13</v>
      </c>
      <c r="I7" s="39" t="n">
        <v>0</v>
      </c>
      <c r="J7" s="39">
        <f>IF(E7&gt;0, (G7-I7)/E7, "")</f>
        <v/>
      </c>
      <c r="K7" s="39">
        <f>IF(F7&gt;0, (G7-I7)/F7, "")</f>
        <v/>
      </c>
      <c r="L7" s="40" t="n">
        <v>39.44</v>
      </c>
      <c r="M7" s="39">
        <f>IF(AND(ISNUMBER(L7), L7&gt;0), (J7/L7)*42, "")</f>
        <v/>
      </c>
      <c r="N7" s="39">
        <f>IF(M7&lt;&gt;"", M7/10, "")</f>
        <v/>
      </c>
      <c r="O7" s="39">
        <f>M7</f>
        <v/>
      </c>
      <c r="P7" s="39">
        <f>IF(AND(M7&lt;&gt;"", J7&lt;&gt;""), M7-J7, "")</f>
        <v/>
      </c>
      <c r="Q7" s="41" t="inlineStr">
        <is>
          <t>Matched</t>
        </is>
      </c>
      <c r="R7" s="21" t="inlineStr">
        <is>
          <t>Fully reconciled &amp; verified</t>
        </is>
      </c>
    </row>
    <row r="8">
      <c r="A8" s="26" t="n">
        <v>7</v>
      </c>
      <c r="B8" s="27" t="inlineStr">
        <is>
          <t>Bhawani Trading Company</t>
        </is>
      </c>
      <c r="C8" s="27" t="inlineStr">
        <is>
          <t>INWDMSD27/0007 / PO:1409</t>
        </is>
      </c>
      <c r="D8" s="26" t="inlineStr">
        <is>
          <t>01-04-2026</t>
        </is>
      </c>
      <c r="E8" s="32" t="n">
        <v>25.79</v>
      </c>
      <c r="F8" s="33" t="n">
        <v>257.9</v>
      </c>
      <c r="G8" s="34" t="n">
        <v>1749277.9</v>
      </c>
      <c r="H8" s="34" t="n">
        <v>1749277.9</v>
      </c>
      <c r="I8" s="34" t="n">
        <v>1303.383533333489</v>
      </c>
      <c r="J8" s="34">
        <f>IF(E8&gt;0, (G8-I8)/E8, "")</f>
        <v/>
      </c>
      <c r="K8" s="34">
        <f>IF(F8&gt;0, (G8-I8)/F8, "")</f>
        <v/>
      </c>
      <c r="L8" s="35" t="n">
        <v>40.91</v>
      </c>
      <c r="M8" s="34">
        <f>IF(AND(ISNUMBER(L8), L8&gt;0), (J8/L8)*42, "")</f>
        <v/>
      </c>
      <c r="N8" s="34">
        <f>IF(M8&lt;&gt;"", M8/10, "")</f>
        <v/>
      </c>
      <c r="O8" s="34">
        <f>M8</f>
        <v/>
      </c>
      <c r="P8" s="34">
        <f>IF(AND(M8&lt;&gt;"", J8&lt;&gt;""), M8-J8, "")</f>
        <v/>
      </c>
      <c r="Q8" s="41" t="inlineStr">
        <is>
          <t>Matched</t>
        </is>
      </c>
      <c r="R8" s="27" t="inlineStr">
        <is>
          <t>Deductions: Shortage: ₹1,303</t>
        </is>
      </c>
    </row>
    <row r="9">
      <c r="A9" s="20" t="n">
        <v>8</v>
      </c>
      <c r="B9" s="21" t="inlineStr">
        <is>
          <t>Pankaj Bogi &amp; Company</t>
        </is>
      </c>
      <c r="C9" s="21" t="inlineStr">
        <is>
          <t>INWDMSD27/0008 / PO:1385</t>
        </is>
      </c>
      <c r="D9" s="20" t="inlineStr">
        <is>
          <t>01-04-2026</t>
        </is>
      </c>
      <c r="E9" s="37" t="n">
        <v>37.46</v>
      </c>
      <c r="F9" s="38" t="n">
        <v>374.6</v>
      </c>
      <c r="G9" s="39" t="n">
        <v>2559712.11</v>
      </c>
      <c r="H9" s="39" t="n">
        <v>2559712.11</v>
      </c>
      <c r="I9" s="39" t="n">
        <v>0</v>
      </c>
      <c r="J9" s="39">
        <f>IF(E9&gt;0, (G9-I9)/E9, "")</f>
        <v/>
      </c>
      <c r="K9" s="39">
        <f>IF(F9&gt;0, (G9-I9)/F9, "")</f>
        <v/>
      </c>
      <c r="L9" s="40" t="n">
        <v>40.15</v>
      </c>
      <c r="M9" s="39">
        <f>IF(AND(ISNUMBER(L9), L9&gt;0), (J9/L9)*42, "")</f>
        <v/>
      </c>
      <c r="N9" s="39">
        <f>IF(M9&lt;&gt;"", M9/10, "")</f>
        <v/>
      </c>
      <c r="O9" s="39">
        <f>M9</f>
        <v/>
      </c>
      <c r="P9" s="39">
        <f>IF(AND(M9&lt;&gt;"", J9&lt;&gt;""), M9-J9, "")</f>
        <v/>
      </c>
      <c r="Q9" s="41" t="inlineStr">
        <is>
          <t>Matched</t>
        </is>
      </c>
      <c r="R9" s="21" t="inlineStr">
        <is>
          <t>Fully reconciled &amp; verified</t>
        </is>
      </c>
    </row>
    <row r="10">
      <c r="A10" s="26" t="n">
        <v>9</v>
      </c>
      <c r="B10" s="27" t="inlineStr">
        <is>
          <t>Mahavir Trading Company</t>
        </is>
      </c>
      <c r="C10" s="27" t="inlineStr">
        <is>
          <t>INWDMSD27/0009 / PO:1390</t>
        </is>
      </c>
      <c r="D10" s="26" t="inlineStr">
        <is>
          <t>01-04-2026</t>
        </is>
      </c>
      <c r="E10" s="32" t="n">
        <v>12.46</v>
      </c>
      <c r="F10" s="33" t="n">
        <v>124.6</v>
      </c>
      <c r="G10" s="34" t="n">
        <v>845306.4300000001</v>
      </c>
      <c r="H10" s="34" t="n">
        <v>845306.4300000001</v>
      </c>
      <c r="I10" s="34" t="n">
        <v>0</v>
      </c>
      <c r="J10" s="34">
        <f>IF(E10&gt;0, (G10-I10)/E10, "")</f>
        <v/>
      </c>
      <c r="K10" s="34">
        <f>IF(F10&gt;0, (G10-I10)/F10, "")</f>
        <v/>
      </c>
      <c r="L10" s="35" t="n">
        <v>39.83</v>
      </c>
      <c r="M10" s="34">
        <f>IF(AND(ISNUMBER(L10), L10&gt;0), (J10/L10)*42, "")</f>
        <v/>
      </c>
      <c r="N10" s="34">
        <f>IF(M10&lt;&gt;"", M10/10, "")</f>
        <v/>
      </c>
      <c r="O10" s="34">
        <f>M10</f>
        <v/>
      </c>
      <c r="P10" s="34">
        <f>IF(AND(M10&lt;&gt;"", J10&lt;&gt;""), M10-J10, "")</f>
        <v/>
      </c>
      <c r="Q10" s="41" t="inlineStr">
        <is>
          <t>Matched</t>
        </is>
      </c>
      <c r="R10" s="27" t="inlineStr">
        <is>
          <t>Fully reconciled &amp; verified</t>
        </is>
      </c>
    </row>
    <row r="11">
      <c r="A11" s="20" t="n">
        <v>10</v>
      </c>
      <c r="B11" s="21" t="inlineStr">
        <is>
          <t>Goyal Agri Products</t>
        </is>
      </c>
      <c r="C11" s="21" t="inlineStr">
        <is>
          <t>INWDMSD27/0010 / PO:1410</t>
        </is>
      </c>
      <c r="D11" s="20" t="inlineStr">
        <is>
          <t>01-04-2026</t>
        </is>
      </c>
      <c r="E11" s="37" t="n">
        <v>13.35</v>
      </c>
      <c r="F11" s="38" t="n">
        <v>133.5</v>
      </c>
      <c r="G11" s="39" t="n">
        <v>897264.72</v>
      </c>
      <c r="H11" s="39" t="n">
        <v>897264.72</v>
      </c>
      <c r="I11" s="39" t="n">
        <v>485.7384</v>
      </c>
      <c r="J11" s="39">
        <f>IF(E11&gt;0, (G11-I11)/E11, "")</f>
        <v/>
      </c>
      <c r="K11" s="39">
        <f>IF(F11&gt;0, (G11-I11)/F11, "")</f>
        <v/>
      </c>
      <c r="L11" s="40" t="n">
        <v>39.46</v>
      </c>
      <c r="M11" s="39">
        <f>IF(AND(ISNUMBER(L11), L11&gt;0), (J11/L11)*42, "")</f>
        <v/>
      </c>
      <c r="N11" s="39">
        <f>IF(M11&lt;&gt;"", M11/10, "")</f>
        <v/>
      </c>
      <c r="O11" s="39">
        <f>M11</f>
        <v/>
      </c>
      <c r="P11" s="39">
        <f>IF(AND(M11&lt;&gt;"", J11&lt;&gt;""), M11-J11, "")</f>
        <v/>
      </c>
      <c r="Q11" s="41" t="inlineStr">
        <is>
          <t>Matched</t>
        </is>
      </c>
      <c r="R11" s="21" t="inlineStr">
        <is>
          <t>Deductions: Shortage: ₹272, Brokerage: ₹214</t>
        </is>
      </c>
    </row>
    <row r="12">
      <c r="A12" s="26" t="n">
        <v>11</v>
      </c>
      <c r="B12" s="27" t="inlineStr">
        <is>
          <t>Mahavir Trading Company</t>
        </is>
      </c>
      <c r="C12" s="27" t="inlineStr">
        <is>
          <t>INWDMSD27/0011 / PO:1390</t>
        </is>
      </c>
      <c r="D12" s="26" t="inlineStr">
        <is>
          <t>01-04-2026</t>
        </is>
      </c>
      <c r="E12" s="32" t="n">
        <v>35.46</v>
      </c>
      <c r="F12" s="33" t="n">
        <v>354.6</v>
      </c>
      <c r="G12" s="34" t="n">
        <v>2403969.02</v>
      </c>
      <c r="H12" s="34" t="n">
        <v>2403969.02</v>
      </c>
      <c r="I12" s="34" t="n">
        <v>11209.34</v>
      </c>
      <c r="J12" s="34">
        <f>IF(E12&gt;0, (G12-I12)/E12, "")</f>
        <v/>
      </c>
      <c r="K12" s="34">
        <f>IF(F12&gt;0, (G12-I12)/F12, "")</f>
        <v/>
      </c>
      <c r="L12" s="35" t="n">
        <v>39.48</v>
      </c>
      <c r="M12" s="34">
        <f>IF(AND(ISNUMBER(L12), L12&gt;0), (J12/L12)*42, "")</f>
        <v/>
      </c>
      <c r="N12" s="34">
        <f>IF(M12&lt;&gt;"", M12/10, "")</f>
        <v/>
      </c>
      <c r="O12" s="34">
        <f>M12</f>
        <v/>
      </c>
      <c r="P12" s="34">
        <f>IF(AND(M12&lt;&gt;"", J12&lt;&gt;""), M12-J12, "")</f>
        <v/>
      </c>
      <c r="Q12" s="41" t="inlineStr">
        <is>
          <t>Matched</t>
        </is>
      </c>
      <c r="R12" s="27" t="inlineStr">
        <is>
          <t>Fully reconciled &amp; verified</t>
        </is>
      </c>
    </row>
    <row r="13">
      <c r="A13" s="20" t="n">
        <v>12</v>
      </c>
      <c r="B13" s="21" t="inlineStr">
        <is>
          <t>Jai Sri Rama Trading Company</t>
        </is>
      </c>
      <c r="C13" s="21" t="inlineStr">
        <is>
          <t>INWDMSD27/0012 / PO:1413</t>
        </is>
      </c>
      <c r="D13" s="20" t="inlineStr">
        <is>
          <t>01-04-2026</t>
        </is>
      </c>
      <c r="E13" s="37" t="n">
        <v>36.09</v>
      </c>
      <c r="F13" s="38" t="n">
        <v>360.9</v>
      </c>
      <c r="G13" s="39" t="n">
        <v>2429527.72</v>
      </c>
      <c r="H13" s="39" t="n">
        <v>2429527.72</v>
      </c>
      <c r="I13" s="39" t="n">
        <v>297</v>
      </c>
      <c r="J13" s="39">
        <f>IF(E13&gt;0, (G13-I13)/E13, "")</f>
        <v/>
      </c>
      <c r="K13" s="39">
        <f>IF(F13&gt;0, (G13-I13)/F13, "")</f>
        <v/>
      </c>
      <c r="L13" s="40" t="n">
        <v>39.96</v>
      </c>
      <c r="M13" s="39">
        <f>IF(AND(ISNUMBER(L13), L13&gt;0), (J13/L13)*42, "")</f>
        <v/>
      </c>
      <c r="N13" s="39">
        <f>IF(M13&lt;&gt;"", M13/10, "")</f>
        <v/>
      </c>
      <c r="O13" s="39">
        <f>M13</f>
        <v/>
      </c>
      <c r="P13" s="39">
        <f>IF(AND(M13&lt;&gt;"", J13&lt;&gt;""), M13-J13, "")</f>
        <v/>
      </c>
      <c r="Q13" s="41" t="inlineStr">
        <is>
          <t>Matched</t>
        </is>
      </c>
      <c r="R13" s="21" t="inlineStr">
        <is>
          <t>Deductions: Bardana: ₹297</t>
        </is>
      </c>
    </row>
    <row r="14">
      <c r="A14" s="26" t="n">
        <v>13</v>
      </c>
      <c r="B14" s="27" t="inlineStr">
        <is>
          <t>Mahavir Trading Company</t>
        </is>
      </c>
      <c r="C14" s="27" t="inlineStr">
        <is>
          <t>INWDMSD27/0013 / PO:1390</t>
        </is>
      </c>
      <c r="D14" s="26" t="inlineStr">
        <is>
          <t>01-04-2026</t>
        </is>
      </c>
      <c r="E14" s="32" t="n">
        <v>41.33</v>
      </c>
      <c r="F14" s="33" t="n">
        <v>413.3</v>
      </c>
      <c r="G14" s="34" t="n">
        <v>2799819.83</v>
      </c>
      <c r="H14" s="34" t="n">
        <v>2799819.83</v>
      </c>
      <c r="I14" s="34" t="n">
        <v>0</v>
      </c>
      <c r="J14" s="34">
        <f>IF(E14&gt;0, (G14-I14)/E14, "")</f>
        <v/>
      </c>
      <c r="K14" s="34">
        <f>IF(F14&gt;0, (G14-I14)/F14, "")</f>
        <v/>
      </c>
      <c r="L14" s="35" t="n">
        <v>39.38</v>
      </c>
      <c r="M14" s="34">
        <f>IF(AND(ISNUMBER(L14), L14&gt;0), (J14/L14)*42, "")</f>
        <v/>
      </c>
      <c r="N14" s="34">
        <f>IF(M14&lt;&gt;"", M14/10, "")</f>
        <v/>
      </c>
      <c r="O14" s="34">
        <f>M14</f>
        <v/>
      </c>
      <c r="P14" s="34">
        <f>IF(AND(M14&lt;&gt;"", J14&lt;&gt;""), M14-J14, "")</f>
        <v/>
      </c>
      <c r="Q14" s="41" t="inlineStr">
        <is>
          <t>Matched</t>
        </is>
      </c>
      <c r="R14" s="27" t="inlineStr">
        <is>
          <t>Fully reconciled &amp; verified</t>
        </is>
      </c>
    </row>
    <row r="15">
      <c r="A15" s="20" t="n">
        <v>14</v>
      </c>
      <c r="B15" s="21" t="inlineStr">
        <is>
          <t>Pankaj Bogi &amp; Company</t>
        </is>
      </c>
      <c r="C15" s="21" t="inlineStr">
        <is>
          <t>INWDMSD27/0014 / PO:1385</t>
        </is>
      </c>
      <c r="D15" s="20" t="inlineStr">
        <is>
          <t>01-04-2026</t>
        </is>
      </c>
      <c r="E15" s="37" t="n">
        <v>31.19</v>
      </c>
      <c r="F15" s="38" t="n">
        <v>311.9</v>
      </c>
      <c r="G15" s="39" t="n">
        <v>2132401.99</v>
      </c>
      <c r="H15" s="39" t="n">
        <v>2132401.99</v>
      </c>
      <c r="I15" s="39" t="n">
        <v>553.152267185788</v>
      </c>
      <c r="J15" s="39">
        <f>IF(E15&gt;0, (G15-I15)/E15, "")</f>
        <v/>
      </c>
      <c r="K15" s="39">
        <f>IF(F15&gt;0, (G15-I15)/F15, "")</f>
        <v/>
      </c>
      <c r="L15" s="40" t="n">
        <v>40.14</v>
      </c>
      <c r="M15" s="39">
        <f>IF(AND(ISNUMBER(L15), L15&gt;0), (J15/L15)*42, "")</f>
        <v/>
      </c>
      <c r="N15" s="39">
        <f>IF(M15&lt;&gt;"", M15/10, "")</f>
        <v/>
      </c>
      <c r="O15" s="39">
        <f>M15</f>
        <v/>
      </c>
      <c r="P15" s="39">
        <f>IF(AND(M15&lt;&gt;"", J15&lt;&gt;""), M15-J15, "")</f>
        <v/>
      </c>
      <c r="Q15" s="41" t="inlineStr">
        <is>
          <t>Matched</t>
        </is>
      </c>
      <c r="R15" s="21" t="inlineStr">
        <is>
          <t>Deductions: Shortage: ₹553</t>
        </is>
      </c>
    </row>
    <row r="16">
      <c r="A16" s="26" t="n">
        <v>15</v>
      </c>
      <c r="B16" s="27" t="inlineStr">
        <is>
          <t>Pankaj Bogi &amp; Company</t>
        </is>
      </c>
      <c r="C16" s="27" t="inlineStr">
        <is>
          <t>INWDMSD27/0015 / PO:1385</t>
        </is>
      </c>
      <c r="D16" s="26" t="inlineStr">
        <is>
          <t>01-04-2026</t>
        </is>
      </c>
      <c r="E16" s="32" t="n">
        <v>31.17</v>
      </c>
      <c r="F16" s="33" t="n">
        <v>311.7</v>
      </c>
      <c r="G16" s="34" t="n">
        <v>2136550.63</v>
      </c>
      <c r="H16" s="34" t="n">
        <v>2136550.63</v>
      </c>
      <c r="I16" s="34" t="n">
        <v>7329.267533333412</v>
      </c>
      <c r="J16" s="34">
        <f>IF(E16&gt;0, (G16-I16)/E16, "")</f>
        <v/>
      </c>
      <c r="K16" s="34">
        <f>IF(F16&gt;0, (G16-I16)/F16, "")</f>
        <v/>
      </c>
      <c r="L16" s="35" t="n">
        <v>40.26</v>
      </c>
      <c r="M16" s="34">
        <f>IF(AND(ISNUMBER(L16), L16&gt;0), (J16/L16)*42, "")</f>
        <v/>
      </c>
      <c r="N16" s="34">
        <f>IF(M16&lt;&gt;"", M16/10, "")</f>
        <v/>
      </c>
      <c r="O16" s="34">
        <f>M16</f>
        <v/>
      </c>
      <c r="P16" s="34">
        <f>IF(AND(M16&lt;&gt;"", J16&lt;&gt;""), M16-J16, "")</f>
        <v/>
      </c>
      <c r="Q16" s="41" t="inlineStr">
        <is>
          <t>Matched</t>
        </is>
      </c>
      <c r="R16" s="27" t="inlineStr">
        <is>
          <t>Deductions: Shortage: ₹7,329</t>
        </is>
      </c>
    </row>
    <row r="17">
      <c r="A17" s="20" t="n">
        <v>16</v>
      </c>
      <c r="B17" s="21" t="inlineStr">
        <is>
          <t>Jai Sri Rama Trading Company</t>
        </is>
      </c>
      <c r="C17" s="21" t="inlineStr">
        <is>
          <t>INWDMSD27/0016 / PO:1378</t>
        </is>
      </c>
      <c r="D17" s="20" t="inlineStr">
        <is>
          <t>01-04-2026</t>
        </is>
      </c>
      <c r="E17" s="37" t="n">
        <v>28.18</v>
      </c>
      <c r="F17" s="38" t="n">
        <v>281.8</v>
      </c>
      <c r="G17" s="39" t="n">
        <v>1884419.07</v>
      </c>
      <c r="H17" s="39" t="n">
        <v>1884419.07</v>
      </c>
      <c r="I17" s="39" t="n">
        <v>232</v>
      </c>
      <c r="J17" s="39">
        <f>IF(E17&gt;0, (G17-I17)/E17, "")</f>
        <v/>
      </c>
      <c r="K17" s="39">
        <f>IF(F17&gt;0, (G17-I17)/F17, "")</f>
        <v/>
      </c>
      <c r="L17" s="40" t="n">
        <v>40.02</v>
      </c>
      <c r="M17" s="39">
        <f>IF(AND(ISNUMBER(L17), L17&gt;0), (J17/L17)*42, "")</f>
        <v/>
      </c>
      <c r="N17" s="39">
        <f>IF(M17&lt;&gt;"", M17/10, "")</f>
        <v/>
      </c>
      <c r="O17" s="39">
        <f>M17</f>
        <v/>
      </c>
      <c r="P17" s="39">
        <f>IF(AND(M17&lt;&gt;"", J17&lt;&gt;""), M17-J17, "")</f>
        <v/>
      </c>
      <c r="Q17" s="41" t="inlineStr">
        <is>
          <t>Matched</t>
        </is>
      </c>
      <c r="R17" s="21" t="inlineStr">
        <is>
          <t>Deductions: Bardana: ₹232</t>
        </is>
      </c>
    </row>
    <row r="18">
      <c r="A18" s="26" t="n">
        <v>17</v>
      </c>
      <c r="B18" s="27" t="inlineStr">
        <is>
          <t>Jai Sri Rama Trading Company</t>
        </is>
      </c>
      <c r="C18" s="27" t="inlineStr">
        <is>
          <t>INWDMSD27/0017 / PO:1372</t>
        </is>
      </c>
      <c r="D18" s="26" t="inlineStr">
        <is>
          <t>01-04-2026</t>
        </is>
      </c>
      <c r="E18" s="32" t="n">
        <v>29.01</v>
      </c>
      <c r="F18" s="33" t="n">
        <v>290.1</v>
      </c>
      <c r="G18" s="34" t="n">
        <v>1935718.51</v>
      </c>
      <c r="H18" s="34" t="n">
        <v>1935718.51</v>
      </c>
      <c r="I18" s="34" t="n">
        <v>2058.024696241941</v>
      </c>
      <c r="J18" s="34">
        <f>IF(E18&gt;0, (G18-I18)/E18, "")</f>
        <v/>
      </c>
      <c r="K18" s="34">
        <f>IF(F18&gt;0, (G18-I18)/F18, "")</f>
        <v/>
      </c>
      <c r="L18" s="35" t="n">
        <v>39.87</v>
      </c>
      <c r="M18" s="34">
        <f>IF(AND(ISNUMBER(L18), L18&gt;0), (J18/L18)*42, "")</f>
        <v/>
      </c>
      <c r="N18" s="34">
        <f>IF(M18&lt;&gt;"", M18/10, "")</f>
        <v/>
      </c>
      <c r="O18" s="34">
        <f>M18</f>
        <v/>
      </c>
      <c r="P18" s="34">
        <f>IF(AND(M18&lt;&gt;"", J18&lt;&gt;""), M18-J18, "")</f>
        <v/>
      </c>
      <c r="Q18" s="41" t="inlineStr">
        <is>
          <t>Matched</t>
        </is>
      </c>
      <c r="R18" s="27" t="inlineStr">
        <is>
          <t>Deductions: Shortage: ₹1,819, Bardana: ₹240</t>
        </is>
      </c>
    </row>
    <row r="19">
      <c r="A19" s="20" t="n">
        <v>18</v>
      </c>
      <c r="B19" s="21" t="inlineStr">
        <is>
          <t>Jai Sri Rama Trading Company</t>
        </is>
      </c>
      <c r="C19" s="21" t="inlineStr">
        <is>
          <t>INWDMSD27/0018 / PO:1418</t>
        </is>
      </c>
      <c r="D19" s="20" t="inlineStr">
        <is>
          <t>01-04-2026</t>
        </is>
      </c>
      <c r="E19" s="37" t="n">
        <v>37.69</v>
      </c>
      <c r="F19" s="38" t="n">
        <v>376.9</v>
      </c>
      <c r="G19" s="39" t="n">
        <v>2553214.18</v>
      </c>
      <c r="H19" s="39" t="n">
        <v>2553214.18</v>
      </c>
      <c r="I19" s="39" t="n">
        <v>310.5</v>
      </c>
      <c r="J19" s="39">
        <f>IF(E19&gt;0, (G19-I19)/E19, "")</f>
        <v/>
      </c>
      <c r="K19" s="39">
        <f>IF(F19&gt;0, (G19-I19)/F19, "")</f>
        <v/>
      </c>
      <c r="L19" s="40" t="n">
        <v>40.32</v>
      </c>
      <c r="M19" s="39">
        <f>IF(AND(ISNUMBER(L19), L19&gt;0), (J19/L19)*42, "")</f>
        <v/>
      </c>
      <c r="N19" s="39">
        <f>IF(M19&lt;&gt;"", M19/10, "")</f>
        <v/>
      </c>
      <c r="O19" s="39">
        <f>M19</f>
        <v/>
      </c>
      <c r="P19" s="39">
        <f>IF(AND(M19&lt;&gt;"", J19&lt;&gt;""), M19-J19, "")</f>
        <v/>
      </c>
      <c r="Q19" s="41" t="inlineStr">
        <is>
          <t>Matched</t>
        </is>
      </c>
      <c r="R19" s="21" t="inlineStr">
        <is>
          <t>Deductions: Bardana: ₹310</t>
        </is>
      </c>
    </row>
    <row r="20">
      <c r="A20" s="26" t="n">
        <v>19</v>
      </c>
      <c r="B20" s="27" t="inlineStr">
        <is>
          <t>Lucky Enterprises</t>
        </is>
      </c>
      <c r="C20" s="27" t="inlineStr">
        <is>
          <t>INWDMSD27/0019 / PO:1405</t>
        </is>
      </c>
      <c r="D20" s="26" t="inlineStr">
        <is>
          <t>01-04-2026</t>
        </is>
      </c>
      <c r="E20" s="32" t="n">
        <v>46.09</v>
      </c>
      <c r="F20" s="33" t="n">
        <v>460.9</v>
      </c>
      <c r="G20" s="34" t="n">
        <v>3107184</v>
      </c>
      <c r="H20" s="34" t="n">
        <v>3107184</v>
      </c>
      <c r="I20" s="34" t="n">
        <v>5189.100000000155</v>
      </c>
      <c r="J20" s="34">
        <f>IF(E20&gt;0, (G20-I20)/E20, "")</f>
        <v/>
      </c>
      <c r="K20" s="34">
        <f>IF(F20&gt;0, (G20-I20)/F20, "")</f>
        <v/>
      </c>
      <c r="L20" s="35" t="n">
        <v>40.4</v>
      </c>
      <c r="M20" s="34">
        <f>IF(AND(ISNUMBER(L20), L20&gt;0), (J20/L20)*42, "")</f>
        <v/>
      </c>
      <c r="N20" s="34">
        <f>IF(M20&lt;&gt;"", M20/10, "")</f>
        <v/>
      </c>
      <c r="O20" s="34">
        <f>M20</f>
        <v/>
      </c>
      <c r="P20" s="34">
        <f>IF(AND(M20&lt;&gt;"", J20&lt;&gt;""), M20-J20, "")</f>
        <v/>
      </c>
      <c r="Q20" s="41" t="inlineStr">
        <is>
          <t>Matched</t>
        </is>
      </c>
      <c r="R20" s="27" t="inlineStr">
        <is>
          <t>Deductions: Shortage: ₹4,429, Bardana: ₹760</t>
        </is>
      </c>
    </row>
    <row r="21">
      <c r="A21" s="20" t="n">
        <v>20</v>
      </c>
      <c r="B21" s="21" t="inlineStr">
        <is>
          <t>Bhawani Trading Company</t>
        </is>
      </c>
      <c r="C21" s="21" t="inlineStr">
        <is>
          <t>INWDMSD27/0020 / PO:1409</t>
        </is>
      </c>
      <c r="D21" s="20" t="inlineStr">
        <is>
          <t>02-04-2026</t>
        </is>
      </c>
      <c r="E21" s="37" t="n">
        <v>35.3</v>
      </c>
      <c r="F21" s="38" t="n">
        <v>353</v>
      </c>
      <c r="G21" s="39" t="n">
        <v>2395481.74</v>
      </c>
      <c r="H21" s="39" t="n">
        <v>2395481.74</v>
      </c>
      <c r="I21" s="39" t="n">
        <v>3086.961005154561</v>
      </c>
      <c r="J21" s="39">
        <f>IF(E21&gt;0, (G21-I21)/E21, "")</f>
        <v/>
      </c>
      <c r="K21" s="39">
        <f>IF(F21&gt;0, (G21-I21)/F21, "")</f>
        <v/>
      </c>
      <c r="L21" s="40" t="n">
        <v>39.56</v>
      </c>
      <c r="M21" s="39">
        <f>IF(AND(ISNUMBER(L21), L21&gt;0), (J21/L21)*42, "")</f>
        <v/>
      </c>
      <c r="N21" s="39">
        <f>IF(M21&lt;&gt;"", M21/10, "")</f>
        <v/>
      </c>
      <c r="O21" s="39">
        <f>M21</f>
        <v/>
      </c>
      <c r="P21" s="39">
        <f>IF(AND(M21&lt;&gt;"", J21&lt;&gt;""), M21-J21, "")</f>
        <v/>
      </c>
      <c r="Q21" s="41" t="inlineStr">
        <is>
          <t>Matched</t>
        </is>
      </c>
      <c r="R21" s="21" t="inlineStr">
        <is>
          <t>Deductions: Shortage: ₹3,087</t>
        </is>
      </c>
    </row>
    <row r="22">
      <c r="A22" s="26" t="n">
        <v>21</v>
      </c>
      <c r="B22" s="27" t="inlineStr">
        <is>
          <t>Pankaj Bogi &amp; Company</t>
        </is>
      </c>
      <c r="C22" s="27" t="inlineStr">
        <is>
          <t>INWDMSD27/0021 / PO:1385</t>
        </is>
      </c>
      <c r="D22" s="26" t="inlineStr">
        <is>
          <t>02-04-2026</t>
        </is>
      </c>
      <c r="E22" s="32" t="n">
        <v>36.69</v>
      </c>
      <c r="F22" s="33" t="n">
        <v>366.9</v>
      </c>
      <c r="G22" s="34" t="n">
        <v>2518225.69</v>
      </c>
      <c r="H22" s="34" t="n">
        <v>2518225.69</v>
      </c>
      <c r="I22" s="34" t="n">
        <v>2558.329229269789</v>
      </c>
      <c r="J22" s="34">
        <f>IF(E22&gt;0, (G22-I22)/E22, "")</f>
        <v/>
      </c>
      <c r="K22" s="34">
        <f>IF(F22&gt;0, (G22-I22)/F22, "")</f>
        <v/>
      </c>
      <c r="L22" s="35" t="n">
        <v>40.5</v>
      </c>
      <c r="M22" s="34">
        <f>IF(AND(ISNUMBER(L22), L22&gt;0), (J22/L22)*42, "")</f>
        <v/>
      </c>
      <c r="N22" s="34">
        <f>IF(M22&lt;&gt;"", M22/10, "")</f>
        <v/>
      </c>
      <c r="O22" s="34">
        <f>M22</f>
        <v/>
      </c>
      <c r="P22" s="34">
        <f>IF(AND(M22&lt;&gt;"", J22&lt;&gt;""), M22-J22, "")</f>
        <v/>
      </c>
      <c r="Q22" s="41" t="inlineStr">
        <is>
          <t>Matched</t>
        </is>
      </c>
      <c r="R22" s="27" t="inlineStr">
        <is>
          <t>Deductions: Shortage: ₹2,558</t>
        </is>
      </c>
    </row>
    <row r="23">
      <c r="A23" s="20" t="n">
        <v>22</v>
      </c>
      <c r="B23" s="21" t="inlineStr">
        <is>
          <t>Jai Sri Rama Trading Company</t>
        </is>
      </c>
      <c r="C23" s="21" t="inlineStr">
        <is>
          <t>INWDMSD27/0022 / PO:1394</t>
        </is>
      </c>
      <c r="D23" s="20" t="inlineStr">
        <is>
          <t>02-04-2026</t>
        </is>
      </c>
      <c r="E23" s="37" t="n">
        <v>29.14</v>
      </c>
      <c r="F23" s="38" t="n">
        <v>291.4</v>
      </c>
      <c r="G23" s="39" t="n">
        <v>1962353.28</v>
      </c>
      <c r="H23" s="39" t="n">
        <v>1962353.28</v>
      </c>
      <c r="I23" s="39" t="n">
        <v>921.3726666666666</v>
      </c>
      <c r="J23" s="39">
        <f>IF(E23&gt;0, (G23-I23)/E23, "")</f>
        <v/>
      </c>
      <c r="K23" s="39">
        <f>IF(F23&gt;0, (G23-I23)/F23, "")</f>
        <v/>
      </c>
      <c r="L23" s="40" t="n">
        <v>40.69</v>
      </c>
      <c r="M23" s="39">
        <f>IF(AND(ISNUMBER(L23), L23&gt;0), (J23/L23)*42, "")</f>
        <v/>
      </c>
      <c r="N23" s="39">
        <f>IF(M23&lt;&gt;"", M23/10, "")</f>
        <v/>
      </c>
      <c r="O23" s="39">
        <f>M23</f>
        <v/>
      </c>
      <c r="P23" s="39">
        <f>IF(AND(M23&lt;&gt;"", J23&lt;&gt;""), M23-J23, "")</f>
        <v/>
      </c>
      <c r="Q23" s="41" t="inlineStr">
        <is>
          <t>Matched</t>
        </is>
      </c>
      <c r="R23" s="21" t="inlineStr">
        <is>
          <t>Deductions: Shortage: ₹681, Bardana: ₹240</t>
        </is>
      </c>
    </row>
    <row r="24">
      <c r="A24" s="26" t="n">
        <v>23</v>
      </c>
      <c r="B24" s="27" t="inlineStr">
        <is>
          <t>Jai Sri Rama Trading Company</t>
        </is>
      </c>
      <c r="C24" s="27" t="inlineStr">
        <is>
          <t>INWDMSD27/0023 / PO:1403</t>
        </is>
      </c>
      <c r="D24" s="26" t="inlineStr">
        <is>
          <t>02-04-2026</t>
        </is>
      </c>
      <c r="E24" s="32" t="n">
        <v>17.05</v>
      </c>
      <c r="F24" s="33" t="n">
        <v>170.5</v>
      </c>
      <c r="G24" s="34" t="n">
        <v>1160785.15</v>
      </c>
      <c r="H24" s="34" t="n">
        <v>1160785.15</v>
      </c>
      <c r="I24" s="34" t="n">
        <v>140.5</v>
      </c>
      <c r="J24" s="34">
        <f>IF(E24&gt;0, (G24-I24)/E24, "")</f>
        <v/>
      </c>
      <c r="K24" s="34">
        <f>IF(F24&gt;0, (G24-I24)/F24, "")</f>
        <v/>
      </c>
      <c r="L24" s="35" t="n">
        <v>40.21</v>
      </c>
      <c r="M24" s="34">
        <f>IF(AND(ISNUMBER(L24), L24&gt;0), (J24/L24)*42, "")</f>
        <v/>
      </c>
      <c r="N24" s="34">
        <f>IF(M24&lt;&gt;"", M24/10, "")</f>
        <v/>
      </c>
      <c r="O24" s="34">
        <f>M24</f>
        <v/>
      </c>
      <c r="P24" s="34">
        <f>IF(AND(M24&lt;&gt;"", J24&lt;&gt;""), M24-J24, "")</f>
        <v/>
      </c>
      <c r="Q24" s="41" t="inlineStr">
        <is>
          <t>Matched</t>
        </is>
      </c>
      <c r="R24" s="27" t="inlineStr">
        <is>
          <t>Deductions: Bardana: ₹140</t>
        </is>
      </c>
    </row>
    <row r="25">
      <c r="A25" s="20" t="n">
        <v>24</v>
      </c>
      <c r="B25" s="21" t="inlineStr">
        <is>
          <t>Pankaj Bogi &amp; Company</t>
        </is>
      </c>
      <c r="C25" s="21" t="inlineStr">
        <is>
          <t>INWDMSD27/0024 / PO:1385</t>
        </is>
      </c>
      <c r="D25" s="20" t="inlineStr">
        <is>
          <t>02-04-2026</t>
        </is>
      </c>
      <c r="E25" s="37" t="n">
        <v>25.22</v>
      </c>
      <c r="F25" s="38" t="n">
        <v>252.2</v>
      </c>
      <c r="G25" s="39" t="n">
        <v>1721686.43</v>
      </c>
      <c r="H25" s="39" t="n">
        <v>1721686.43</v>
      </c>
      <c r="I25" s="39" t="n">
        <v>0</v>
      </c>
      <c r="J25" s="39">
        <f>IF(E25&gt;0, (G25-I25)/E25, "")</f>
        <v/>
      </c>
      <c r="K25" s="39">
        <f>IF(F25&gt;0, (G25-I25)/F25, "")</f>
        <v/>
      </c>
      <c r="L25" s="40" t="n">
        <v>41.13</v>
      </c>
      <c r="M25" s="39">
        <f>IF(AND(ISNUMBER(L25), L25&gt;0), (J25/L25)*42, "")</f>
        <v/>
      </c>
      <c r="N25" s="39">
        <f>IF(M25&lt;&gt;"", M25/10, "")</f>
        <v/>
      </c>
      <c r="O25" s="39">
        <f>M25</f>
        <v/>
      </c>
      <c r="P25" s="39">
        <f>IF(AND(M25&lt;&gt;"", J25&lt;&gt;""), M25-J25, "")</f>
        <v/>
      </c>
      <c r="Q25" s="41" t="inlineStr">
        <is>
          <t>Matched</t>
        </is>
      </c>
      <c r="R25" s="21" t="inlineStr">
        <is>
          <t>Fully reconciled &amp; verified</t>
        </is>
      </c>
    </row>
    <row r="26">
      <c r="A26" s="26" t="n">
        <v>25</v>
      </c>
      <c r="B26" s="27" t="inlineStr">
        <is>
          <t>Bhawani Trading Company</t>
        </is>
      </c>
      <c r="C26" s="27" t="inlineStr">
        <is>
          <t>INWDMSD27/0025 / PO:1409</t>
        </is>
      </c>
      <c r="D26" s="26" t="inlineStr">
        <is>
          <t>02-04-2026</t>
        </is>
      </c>
      <c r="E26" s="32" t="n">
        <v>30.19</v>
      </c>
      <c r="F26" s="33" t="n">
        <v>301.9</v>
      </c>
      <c r="G26" s="34" t="n">
        <v>2045626.16</v>
      </c>
      <c r="H26" s="34" t="n">
        <v>2045626.16</v>
      </c>
      <c r="I26" s="34" t="n">
        <v>2057.974004024379</v>
      </c>
      <c r="J26" s="34">
        <f>IF(E26&gt;0, (G26-I26)/E26, "")</f>
        <v/>
      </c>
      <c r="K26" s="34">
        <f>IF(F26&gt;0, (G26-I26)/F26, "")</f>
        <v/>
      </c>
      <c r="L26" s="35" t="n">
        <v>40.11</v>
      </c>
      <c r="M26" s="34">
        <f>IF(AND(ISNUMBER(L26), L26&gt;0), (J26/L26)*42, "")</f>
        <v/>
      </c>
      <c r="N26" s="34">
        <f>IF(M26&lt;&gt;"", M26/10, "")</f>
        <v/>
      </c>
      <c r="O26" s="34">
        <f>M26</f>
        <v/>
      </c>
      <c r="P26" s="34">
        <f>IF(AND(M26&lt;&gt;"", J26&lt;&gt;""), M26-J26, "")</f>
        <v/>
      </c>
      <c r="Q26" s="41" t="inlineStr">
        <is>
          <t>Matched</t>
        </is>
      </c>
      <c r="R26" s="27" t="inlineStr">
        <is>
          <t>Deductions: Shortage: ₹2,058</t>
        </is>
      </c>
    </row>
    <row r="27">
      <c r="A27" s="20" t="n">
        <v>26</v>
      </c>
      <c r="B27" s="21" t="inlineStr">
        <is>
          <t>Goyal Agri Products</t>
        </is>
      </c>
      <c r="C27" s="21" t="inlineStr">
        <is>
          <t>INWDMSD27/0026 / PO:1419</t>
        </is>
      </c>
      <c r="D27" s="20" t="inlineStr">
        <is>
          <t>02-04-2026</t>
        </is>
      </c>
      <c r="E27" s="37" t="n">
        <v>16.22</v>
      </c>
      <c r="F27" s="38" t="n">
        <v>162.2</v>
      </c>
      <c r="G27" s="39" t="n">
        <v>1121776.47</v>
      </c>
      <c r="H27" s="39" t="n">
        <v>1121776.47</v>
      </c>
      <c r="I27" s="39" t="n">
        <v>1524.753</v>
      </c>
      <c r="J27" s="39">
        <f>IF(E27&gt;0, (G27-I27)/E27, "")</f>
        <v/>
      </c>
      <c r="K27" s="39">
        <f>IF(F27&gt;0, (G27-I27)/F27, "")</f>
        <v/>
      </c>
      <c r="L27" s="40" t="n">
        <v>39.53</v>
      </c>
      <c r="M27" s="39">
        <f>IF(AND(ISNUMBER(L27), L27&gt;0), (J27/L27)*42, "")</f>
        <v/>
      </c>
      <c r="N27" s="39">
        <f>IF(M27&lt;&gt;"", M27/10, "")</f>
        <v/>
      </c>
      <c r="O27" s="39">
        <f>M27</f>
        <v/>
      </c>
      <c r="P27" s="39">
        <f>IF(AND(M27&lt;&gt;"", J27&lt;&gt;""), M27-J27, "")</f>
        <v/>
      </c>
      <c r="Q27" s="41" t="inlineStr">
        <is>
          <t>Matched</t>
        </is>
      </c>
      <c r="R27" s="21" t="inlineStr">
        <is>
          <t>Deductions: Shortage: ₹1,260, Brokerage: ₹264</t>
        </is>
      </c>
    </row>
    <row r="28">
      <c r="A28" s="26" t="n">
        <v>27</v>
      </c>
      <c r="B28" s="27" t="inlineStr">
        <is>
          <t>Goyal Agri Products</t>
        </is>
      </c>
      <c r="C28" s="27" t="inlineStr">
        <is>
          <t>INWDMSD27/0027 / PO:1419</t>
        </is>
      </c>
      <c r="D28" s="26" t="inlineStr">
        <is>
          <t>02-04-2026</t>
        </is>
      </c>
      <c r="E28" s="32" t="n">
        <v>16.09</v>
      </c>
      <c r="F28" s="33" t="n">
        <v>160.9</v>
      </c>
      <c r="G28" s="34" t="n">
        <v>1113373.65</v>
      </c>
      <c r="H28" s="34" t="n">
        <v>1113373.65</v>
      </c>
      <c r="I28" s="34" t="n">
        <v>2223.00799999996</v>
      </c>
      <c r="J28" s="34">
        <f>IF(E28&gt;0, (G28-I28)/E28, "")</f>
        <v/>
      </c>
      <c r="K28" s="34">
        <f>IF(F28&gt;0, (G28-I28)/F28, "")</f>
        <v/>
      </c>
      <c r="L28" s="35" t="n">
        <v>39.69</v>
      </c>
      <c r="M28" s="34">
        <f>IF(AND(ISNUMBER(L28), L28&gt;0), (J28/L28)*42, "")</f>
        <v/>
      </c>
      <c r="N28" s="34">
        <f>IF(M28&lt;&gt;"", M28/10, "")</f>
        <v/>
      </c>
      <c r="O28" s="34">
        <f>M28</f>
        <v/>
      </c>
      <c r="P28" s="34">
        <f>IF(AND(M28&lt;&gt;"", J28&lt;&gt;""), M28-J28, "")</f>
        <v/>
      </c>
      <c r="Q28" s="41" t="inlineStr">
        <is>
          <t>Matched</t>
        </is>
      </c>
      <c r="R28" s="27" t="inlineStr">
        <is>
          <t>Deductions: Shortage: ₹1,961, Brokerage: ₹262</t>
        </is>
      </c>
    </row>
    <row r="29">
      <c r="A29" s="20" t="n">
        <v>28</v>
      </c>
      <c r="B29" s="21" t="inlineStr">
        <is>
          <t>Pankaj Bogi &amp; Company</t>
        </is>
      </c>
      <c r="C29" s="21" t="inlineStr">
        <is>
          <t>INWDMSD27/0028 / PO:1385</t>
        </is>
      </c>
      <c r="D29" s="20" t="inlineStr">
        <is>
          <t>02-04-2026</t>
        </is>
      </c>
      <c r="E29" s="37" t="n">
        <v>33.17</v>
      </c>
      <c r="F29" s="38" t="n">
        <v>331.7</v>
      </c>
      <c r="G29" s="39" t="n">
        <v>2281753.1</v>
      </c>
      <c r="H29" s="39" t="n">
        <v>2281753.1</v>
      </c>
      <c r="I29" s="39" t="n">
        <v>15972.2717</v>
      </c>
      <c r="J29" s="39">
        <f>IF(E29&gt;0, (G29-I29)/E29, "")</f>
        <v/>
      </c>
      <c r="K29" s="39">
        <f>IF(F29&gt;0, (G29-I29)/F29, "")</f>
        <v/>
      </c>
      <c r="L29" s="40" t="n">
        <v>40.63</v>
      </c>
      <c r="M29" s="39">
        <f>IF(AND(ISNUMBER(L29), L29&gt;0), (J29/L29)*42, "")</f>
        <v/>
      </c>
      <c r="N29" s="39">
        <f>IF(M29&lt;&gt;"", M29/10, "")</f>
        <v/>
      </c>
      <c r="O29" s="39">
        <f>M29</f>
        <v/>
      </c>
      <c r="P29" s="39">
        <f>IF(AND(M29&lt;&gt;"", J29&lt;&gt;""), M29-J29, "")</f>
        <v/>
      </c>
      <c r="Q29" s="41" t="inlineStr">
        <is>
          <t>Matched</t>
        </is>
      </c>
      <c r="R29" s="21" t="inlineStr">
        <is>
          <t>Deductions: Shortage: ₹15,972</t>
        </is>
      </c>
    </row>
    <row r="30">
      <c r="A30" s="26" t="n">
        <v>29</v>
      </c>
      <c r="B30" s="27" t="inlineStr">
        <is>
          <t>Jai Sri Rama Trading Company</t>
        </is>
      </c>
      <c r="C30" s="27" t="inlineStr">
        <is>
          <t>INWDMSD27/0029 / PO:1399</t>
        </is>
      </c>
      <c r="D30" s="26" t="inlineStr">
        <is>
          <t>02-04-2026</t>
        </is>
      </c>
      <c r="E30" s="32" t="n">
        <v>28.53</v>
      </c>
      <c r="F30" s="33" t="n">
        <v>285.3</v>
      </c>
      <c r="G30" s="34" t="n">
        <v>1929744.59</v>
      </c>
      <c r="H30" s="34" t="n">
        <v>1929744.59</v>
      </c>
      <c r="I30" s="34" t="n">
        <v>234.5</v>
      </c>
      <c r="J30" s="34">
        <f>IF(E30&gt;0, (G30-I30)/E30, "")</f>
        <v/>
      </c>
      <c r="K30" s="34">
        <f>IF(F30&gt;0, (G30-I30)/F30, "")</f>
        <v/>
      </c>
      <c r="L30" s="35" t="n">
        <v>39.75</v>
      </c>
      <c r="M30" s="34">
        <f>IF(AND(ISNUMBER(L30), L30&gt;0), (J30/L30)*42, "")</f>
        <v/>
      </c>
      <c r="N30" s="34">
        <f>IF(M30&lt;&gt;"", M30/10, "")</f>
        <v/>
      </c>
      <c r="O30" s="34">
        <f>M30</f>
        <v/>
      </c>
      <c r="P30" s="34">
        <f>IF(AND(M30&lt;&gt;"", J30&lt;&gt;""), M30-J30, "")</f>
        <v/>
      </c>
      <c r="Q30" s="41" t="inlineStr">
        <is>
          <t>Matched</t>
        </is>
      </c>
      <c r="R30" s="27" t="inlineStr">
        <is>
          <t>Deductions: Bardana: ₹234</t>
        </is>
      </c>
    </row>
    <row r="31">
      <c r="A31" s="20" t="n">
        <v>30</v>
      </c>
      <c r="B31" s="21" t="inlineStr">
        <is>
          <t>Pankaj Bogi &amp; Company</t>
        </is>
      </c>
      <c r="C31" s="21" t="inlineStr">
        <is>
          <t>INWDMSD27/0030 / PO:1385</t>
        </is>
      </c>
      <c r="D31" s="20" t="inlineStr">
        <is>
          <t>02-04-2026</t>
        </is>
      </c>
      <c r="E31" s="37" t="n">
        <v>30.29</v>
      </c>
      <c r="F31" s="38" t="n">
        <v>302.9</v>
      </c>
      <c r="G31" s="39" t="n">
        <v>2074321</v>
      </c>
      <c r="H31" s="39" t="n">
        <v>2074321</v>
      </c>
      <c r="I31" s="39" t="n">
        <v>5185.8025</v>
      </c>
      <c r="J31" s="39">
        <f>IF(E31&gt;0, (G31-I31)/E31, "")</f>
        <v/>
      </c>
      <c r="K31" s="39">
        <f>IF(F31&gt;0, (G31-I31)/F31, "")</f>
        <v/>
      </c>
      <c r="L31" s="40" t="n">
        <v>40.94</v>
      </c>
      <c r="M31" s="39">
        <f>IF(AND(ISNUMBER(L31), L31&gt;0), (J31/L31)*42, "")</f>
        <v/>
      </c>
      <c r="N31" s="39">
        <f>IF(M31&lt;&gt;"", M31/10, "")</f>
        <v/>
      </c>
      <c r="O31" s="39">
        <f>M31</f>
        <v/>
      </c>
      <c r="P31" s="39">
        <f>IF(AND(M31&lt;&gt;"", J31&lt;&gt;""), M31-J31, "")</f>
        <v/>
      </c>
      <c r="Q31" s="41" t="inlineStr">
        <is>
          <t>Matched</t>
        </is>
      </c>
      <c r="R31" s="21" t="inlineStr">
        <is>
          <t>Deductions: Shortage: ₹5,186</t>
        </is>
      </c>
    </row>
    <row r="32">
      <c r="A32" s="26" t="n">
        <v>31</v>
      </c>
      <c r="B32" s="27" t="inlineStr">
        <is>
          <t>Bhawani Trading Company</t>
        </is>
      </c>
      <c r="C32" s="27" t="inlineStr">
        <is>
          <t>INWDMSD27/0031 / PO:1409</t>
        </is>
      </c>
      <c r="D32" s="26" t="inlineStr">
        <is>
          <t>02-04-2026</t>
        </is>
      </c>
      <c r="E32" s="32" t="n">
        <v>34.19</v>
      </c>
      <c r="F32" s="33" t="n">
        <v>341.9</v>
      </c>
      <c r="G32" s="34" t="n">
        <v>2325510.62</v>
      </c>
      <c r="H32" s="34" t="n">
        <v>2325510.62</v>
      </c>
      <c r="I32" s="34" t="n">
        <v>8369.094266666823</v>
      </c>
      <c r="J32" s="34">
        <f>IF(E32&gt;0, (G32-I32)/E32, "")</f>
        <v/>
      </c>
      <c r="K32" s="34">
        <f>IF(F32&gt;0, (G32-I32)/F32, "")</f>
        <v/>
      </c>
      <c r="L32" s="35" t="n">
        <v>40.33</v>
      </c>
      <c r="M32" s="34">
        <f>IF(AND(ISNUMBER(L32), L32&gt;0), (J32/L32)*42, "")</f>
        <v/>
      </c>
      <c r="N32" s="34">
        <f>IF(M32&lt;&gt;"", M32/10, "")</f>
        <v/>
      </c>
      <c r="O32" s="34">
        <f>M32</f>
        <v/>
      </c>
      <c r="P32" s="34">
        <f>IF(AND(M32&lt;&gt;"", J32&lt;&gt;""), M32-J32, "")</f>
        <v/>
      </c>
      <c r="Q32" s="41" t="inlineStr">
        <is>
          <t>Matched</t>
        </is>
      </c>
      <c r="R32" s="27" t="inlineStr">
        <is>
          <t>Deductions: Shortage: ₹8,369</t>
        </is>
      </c>
    </row>
    <row r="33">
      <c r="A33" s="20" t="n">
        <v>32</v>
      </c>
      <c r="B33" s="21" t="inlineStr">
        <is>
          <t>Jai Sri Rama Trading Company</t>
        </is>
      </c>
      <c r="C33" s="21" t="inlineStr">
        <is>
          <t>INWDMSD27/0032 / PO:1415</t>
        </is>
      </c>
      <c r="D33" s="20" t="inlineStr">
        <is>
          <t>02-04-2026</t>
        </is>
      </c>
      <c r="E33" s="37" t="n">
        <v>32.44</v>
      </c>
      <c r="F33" s="38" t="n">
        <v>324.4</v>
      </c>
      <c r="G33" s="39" t="n">
        <v>2186388.39</v>
      </c>
      <c r="H33" s="39" t="n">
        <v>2186388.39</v>
      </c>
      <c r="I33" s="39" t="n">
        <v>266.5</v>
      </c>
      <c r="J33" s="39">
        <f>IF(E33&gt;0, (G33-I33)/E33, "")</f>
        <v/>
      </c>
      <c r="K33" s="39">
        <f>IF(F33&gt;0, (G33-I33)/F33, "")</f>
        <v/>
      </c>
      <c r="L33" s="40" t="n">
        <v>40.09</v>
      </c>
      <c r="M33" s="39">
        <f>IF(AND(ISNUMBER(L33), L33&gt;0), (J33/L33)*42, "")</f>
        <v/>
      </c>
      <c r="N33" s="39">
        <f>IF(M33&lt;&gt;"", M33/10, "")</f>
        <v/>
      </c>
      <c r="O33" s="39">
        <f>M33</f>
        <v/>
      </c>
      <c r="P33" s="39">
        <f>IF(AND(M33&lt;&gt;"", J33&lt;&gt;""), M33-J33, "")</f>
        <v/>
      </c>
      <c r="Q33" s="41" t="inlineStr">
        <is>
          <t>Matched</t>
        </is>
      </c>
      <c r="R33" s="21" t="inlineStr">
        <is>
          <t>Deductions: Bardana: ₹266</t>
        </is>
      </c>
    </row>
    <row r="34">
      <c r="A34" s="26" t="n">
        <v>33</v>
      </c>
      <c r="B34" s="27" t="inlineStr">
        <is>
          <t>Mahavir Trading Company</t>
        </is>
      </c>
      <c r="C34" s="27" t="inlineStr">
        <is>
          <t>INWDMSD27/0033 / PO:1408</t>
        </is>
      </c>
      <c r="D34" s="26" t="inlineStr">
        <is>
          <t>02-04-2026</t>
        </is>
      </c>
      <c r="E34" s="32" t="n">
        <v>31.14</v>
      </c>
      <c r="F34" s="33" t="n">
        <v>311.4</v>
      </c>
      <c r="G34" s="34" t="n">
        <v>2064183.75</v>
      </c>
      <c r="H34" s="34" t="n">
        <v>2064183.75</v>
      </c>
      <c r="I34" s="34" t="n">
        <v>201.1875000002287</v>
      </c>
      <c r="J34" s="34">
        <f>IF(E34&gt;0, (G34-I34)/E34, "")</f>
        <v/>
      </c>
      <c r="K34" s="34">
        <f>IF(F34&gt;0, (G34-I34)/F34, "")</f>
        <v/>
      </c>
      <c r="L34" s="35" t="n">
        <v>40.06</v>
      </c>
      <c r="M34" s="34">
        <f>IF(AND(ISNUMBER(L34), L34&gt;0), (J34/L34)*42, "")</f>
        <v/>
      </c>
      <c r="N34" s="34">
        <f>IF(M34&lt;&gt;"", M34/10, "")</f>
        <v/>
      </c>
      <c r="O34" s="34">
        <f>M34</f>
        <v/>
      </c>
      <c r="P34" s="34">
        <f>IF(AND(M34&lt;&gt;"", J34&lt;&gt;""), M34-J34, "")</f>
        <v/>
      </c>
      <c r="Q34" s="41" t="inlineStr">
        <is>
          <t>Matched</t>
        </is>
      </c>
      <c r="R34" s="27" t="inlineStr">
        <is>
          <t>Deductions: Shortage: ₹201</t>
        </is>
      </c>
    </row>
    <row r="35">
      <c r="A35" s="20" t="n">
        <v>34</v>
      </c>
      <c r="B35" s="21" t="inlineStr">
        <is>
          <t>Lucky Enterprises</t>
        </is>
      </c>
      <c r="C35" s="21" t="inlineStr">
        <is>
          <t>INWDMSD27/0035 / PO:1411</t>
        </is>
      </c>
      <c r="D35" s="20" t="inlineStr">
        <is>
          <t>02-04-2026</t>
        </is>
      </c>
      <c r="E35" s="37" t="n">
        <v>19.32</v>
      </c>
      <c r="F35" s="38" t="n">
        <v>193.2</v>
      </c>
      <c r="G35" s="39" t="n">
        <v>1299157.2</v>
      </c>
      <c r="H35" s="39" t="n">
        <v>1299157.2</v>
      </c>
      <c r="I35" s="39" t="n">
        <v>318</v>
      </c>
      <c r="J35" s="39">
        <f>IF(E35&gt;0, (G35-I35)/E35, "")</f>
        <v/>
      </c>
      <c r="K35" s="39">
        <f>IF(F35&gt;0, (G35-I35)/F35, "")</f>
        <v/>
      </c>
      <c r="L35" s="40" t="n">
        <v>40.08</v>
      </c>
      <c r="M35" s="39">
        <f>IF(AND(ISNUMBER(L35), L35&gt;0), (J35/L35)*42, "")</f>
        <v/>
      </c>
      <c r="N35" s="39">
        <f>IF(M35&lt;&gt;"", M35/10, "")</f>
        <v/>
      </c>
      <c r="O35" s="39">
        <f>M35</f>
        <v/>
      </c>
      <c r="P35" s="39">
        <f>IF(AND(M35&lt;&gt;"", J35&lt;&gt;""), M35-J35, "")</f>
        <v/>
      </c>
      <c r="Q35" s="41" t="inlineStr">
        <is>
          <t>Matched</t>
        </is>
      </c>
      <c r="R35" s="21" t="inlineStr">
        <is>
          <t>Deductions: Bardana: ₹318</t>
        </is>
      </c>
    </row>
    <row r="36">
      <c r="A36" s="26" t="n">
        <v>35</v>
      </c>
      <c r="B36" s="27" t="inlineStr">
        <is>
          <t>Lucky Enterprises</t>
        </is>
      </c>
      <c r="C36" s="27" t="inlineStr">
        <is>
          <t>INWDMSD27/0036 / PO:1411</t>
        </is>
      </c>
      <c r="D36" s="26" t="inlineStr">
        <is>
          <t>02-04-2026</t>
        </is>
      </c>
      <c r="E36" s="32" t="n">
        <v>4.742</v>
      </c>
      <c r="F36" s="33" t="n">
        <v>47.42</v>
      </c>
      <c r="G36" s="34" t="n">
        <v>318661.2</v>
      </c>
      <c r="H36" s="34" t="n">
        <v>318661.2</v>
      </c>
      <c r="I36" s="34" t="n">
        <v>78</v>
      </c>
      <c r="J36" s="34">
        <f>IF(E36&gt;0, (G36-I36)/E36, "")</f>
        <v/>
      </c>
      <c r="K36" s="34">
        <f>IF(F36&gt;0, (G36-I36)/F36, "")</f>
        <v/>
      </c>
      <c r="L36" s="35" t="n">
        <v>40.92</v>
      </c>
      <c r="M36" s="34">
        <f>IF(AND(ISNUMBER(L36), L36&gt;0), (J36/L36)*42, "")</f>
        <v/>
      </c>
      <c r="N36" s="34">
        <f>IF(M36&lt;&gt;"", M36/10, "")</f>
        <v/>
      </c>
      <c r="O36" s="34">
        <f>M36</f>
        <v/>
      </c>
      <c r="P36" s="34">
        <f>IF(AND(M36&lt;&gt;"", J36&lt;&gt;""), M36-J36, "")</f>
        <v/>
      </c>
      <c r="Q36" s="41" t="inlineStr">
        <is>
          <t>Matched</t>
        </is>
      </c>
      <c r="R36" s="27" t="inlineStr">
        <is>
          <t>Deductions: Bardana: ₹78</t>
        </is>
      </c>
    </row>
    <row r="37">
      <c r="A37" s="20" t="n">
        <v>36</v>
      </c>
      <c r="B37" s="21" t="inlineStr">
        <is>
          <t>Lucky Enterprises</t>
        </is>
      </c>
      <c r="C37" s="21" t="inlineStr">
        <is>
          <t>INWDMSD27/0036 / PO:1405</t>
        </is>
      </c>
      <c r="D37" s="20" t="inlineStr">
        <is>
          <t>02-04-2026</t>
        </is>
      </c>
      <c r="E37" s="37" t="n">
        <v>25.697</v>
      </c>
      <c r="F37" s="38" t="n">
        <v>256.97</v>
      </c>
      <c r="G37" s="39" t="n">
        <v>1733481.6</v>
      </c>
      <c r="H37" s="39" t="n">
        <v>1733481.6</v>
      </c>
      <c r="I37" s="39" t="n">
        <v>3574.579999999954</v>
      </c>
      <c r="J37" s="39">
        <f>IF(E37&gt;0, (G37-I37)/E37, "")</f>
        <v/>
      </c>
      <c r="K37" s="39">
        <f>IF(F37&gt;0, (G37-I37)/F37, "")</f>
        <v/>
      </c>
      <c r="L37" s="40" t="n">
        <v>40.92</v>
      </c>
      <c r="M37" s="39">
        <f>IF(AND(ISNUMBER(L37), L37&gt;0), (J37/L37)*42, "")</f>
        <v/>
      </c>
      <c r="N37" s="39">
        <f>IF(M37&lt;&gt;"", M37/10, "")</f>
        <v/>
      </c>
      <c r="O37" s="39">
        <f>M37</f>
        <v/>
      </c>
      <c r="P37" s="39">
        <f>IF(AND(M37&lt;&gt;"", J37&lt;&gt;""), M37-J37, "")</f>
        <v/>
      </c>
      <c r="Q37" s="41" t="inlineStr">
        <is>
          <t>Matched</t>
        </is>
      </c>
      <c r="R37" s="21" t="inlineStr">
        <is>
          <t>Deductions: Shortage: ₹3,203, Bardana: ₹372</t>
        </is>
      </c>
    </row>
    <row r="38">
      <c r="A38" s="26" t="n">
        <v>37</v>
      </c>
      <c r="B38" s="27" t="inlineStr">
        <is>
          <t>Jai Sri Rama Trading Company</t>
        </is>
      </c>
      <c r="C38" s="27" t="inlineStr">
        <is>
          <t>INWDMSD27/0037 / PO:1392</t>
        </is>
      </c>
      <c r="D38" s="26" t="inlineStr">
        <is>
          <t>02-04-2026</t>
        </is>
      </c>
      <c r="E38" s="32" t="n">
        <v>32.68</v>
      </c>
      <c r="F38" s="33" t="n">
        <v>326.8</v>
      </c>
      <c r="G38" s="34" t="n">
        <v>2222576.53</v>
      </c>
      <c r="H38" s="34" t="n">
        <v>2222576.53</v>
      </c>
      <c r="I38" s="34" t="n">
        <v>268</v>
      </c>
      <c r="J38" s="34">
        <f>IF(E38&gt;0, (G38-I38)/E38, "")</f>
        <v/>
      </c>
      <c r="K38" s="34">
        <f>IF(F38&gt;0, (G38-I38)/F38, "")</f>
        <v/>
      </c>
      <c r="L38" s="35" t="n">
        <v>40.25</v>
      </c>
      <c r="M38" s="34">
        <f>IF(AND(ISNUMBER(L38), L38&gt;0), (J38/L38)*42, "")</f>
        <v/>
      </c>
      <c r="N38" s="34">
        <f>IF(M38&lt;&gt;"", M38/10, "")</f>
        <v/>
      </c>
      <c r="O38" s="34">
        <f>M38</f>
        <v/>
      </c>
      <c r="P38" s="34">
        <f>IF(AND(M38&lt;&gt;"", J38&lt;&gt;""), M38-J38, "")</f>
        <v/>
      </c>
      <c r="Q38" s="41" t="inlineStr">
        <is>
          <t>Matched</t>
        </is>
      </c>
      <c r="R38" s="27" t="inlineStr">
        <is>
          <t>Deductions: Bardana: ₹268</t>
        </is>
      </c>
    </row>
    <row r="39">
      <c r="A39" s="20" t="n">
        <v>38</v>
      </c>
      <c r="B39" s="21" t="inlineStr">
        <is>
          <t>Jai Sri Rama Trading Company</t>
        </is>
      </c>
      <c r="C39" s="21" t="inlineStr">
        <is>
          <t>INWDMSD27/0038 / PO:1391</t>
        </is>
      </c>
      <c r="D39" s="20" t="inlineStr">
        <is>
          <t>02-04-2026</t>
        </is>
      </c>
      <c r="E39" s="37" t="n">
        <v>30.01</v>
      </c>
      <c r="F39" s="38" t="n">
        <v>300.1</v>
      </c>
      <c r="G39" s="39" t="n">
        <v>2031278.32</v>
      </c>
      <c r="H39" s="39" t="n">
        <v>2031278.32</v>
      </c>
      <c r="I39" s="39" t="n">
        <v>246.5</v>
      </c>
      <c r="J39" s="39">
        <f>IF(E39&gt;0, (G39-I39)/E39, "")</f>
        <v/>
      </c>
      <c r="K39" s="39">
        <f>IF(F39&gt;0, (G39-I39)/F39, "")</f>
        <v/>
      </c>
      <c r="L39" s="40" t="n">
        <v>39.78</v>
      </c>
      <c r="M39" s="39">
        <f>IF(AND(ISNUMBER(L39), L39&gt;0), (J39/L39)*42, "")</f>
        <v/>
      </c>
      <c r="N39" s="39">
        <f>IF(M39&lt;&gt;"", M39/10, "")</f>
        <v/>
      </c>
      <c r="O39" s="39">
        <f>M39</f>
        <v/>
      </c>
      <c r="P39" s="39">
        <f>IF(AND(M39&lt;&gt;"", J39&lt;&gt;""), M39-J39, "")</f>
        <v/>
      </c>
      <c r="Q39" s="41" t="inlineStr">
        <is>
          <t>Matched</t>
        </is>
      </c>
      <c r="R39" s="21" t="inlineStr">
        <is>
          <t>Deductions: Bardana: ₹246</t>
        </is>
      </c>
    </row>
    <row r="40">
      <c r="A40" s="26" t="n">
        <v>39</v>
      </c>
      <c r="B40" s="27" t="inlineStr">
        <is>
          <t>Bhawani Trading Company</t>
        </is>
      </c>
      <c r="C40" s="27" t="inlineStr">
        <is>
          <t>INWDMSD27/0039 / PO:1409</t>
        </is>
      </c>
      <c r="D40" s="26" t="inlineStr">
        <is>
          <t>02-04-2026</t>
        </is>
      </c>
      <c r="E40" s="32" t="n">
        <v>38.63</v>
      </c>
      <c r="F40" s="33" t="n">
        <v>386.3</v>
      </c>
      <c r="G40" s="34" t="n">
        <v>2613626.98</v>
      </c>
      <c r="H40" s="34" t="n">
        <v>2613626.98</v>
      </c>
      <c r="I40" s="34" t="n">
        <v>0</v>
      </c>
      <c r="J40" s="34">
        <f>IF(E40&gt;0, (G40-I40)/E40, "")</f>
        <v/>
      </c>
      <c r="K40" s="34">
        <f>IF(F40&gt;0, (G40-I40)/F40, "")</f>
        <v/>
      </c>
      <c r="L40" s="35" t="n">
        <v>40.74</v>
      </c>
      <c r="M40" s="34">
        <f>IF(AND(ISNUMBER(L40), L40&gt;0), (J40/L40)*42, "")</f>
        <v/>
      </c>
      <c r="N40" s="34">
        <f>IF(M40&lt;&gt;"", M40/10, "")</f>
        <v/>
      </c>
      <c r="O40" s="34">
        <f>M40</f>
        <v/>
      </c>
      <c r="P40" s="34">
        <f>IF(AND(M40&lt;&gt;"", J40&lt;&gt;""), M40-J40, "")</f>
        <v/>
      </c>
      <c r="Q40" s="41" t="inlineStr">
        <is>
          <t>Matched</t>
        </is>
      </c>
      <c r="R40" s="27" t="inlineStr">
        <is>
          <t>Fully reconciled &amp; verified</t>
        </is>
      </c>
    </row>
    <row r="41">
      <c r="A41" s="20" t="n">
        <v>40</v>
      </c>
      <c r="B41" s="21" t="inlineStr">
        <is>
          <t>Lucky Enterprises</t>
        </is>
      </c>
      <c r="C41" s="21" t="inlineStr">
        <is>
          <t>INWDMSD27/0040 / PO:1411</t>
        </is>
      </c>
      <c r="D41" s="20" t="inlineStr">
        <is>
          <t>02-04-2026</t>
        </is>
      </c>
      <c r="E41" s="37" t="n">
        <v>42.81</v>
      </c>
      <c r="F41" s="38" t="n">
        <v>428.1</v>
      </c>
      <c r="G41" s="39" t="n">
        <v>2880207</v>
      </c>
      <c r="H41" s="39" t="n">
        <v>2880207</v>
      </c>
      <c r="I41" s="39" t="n">
        <v>705</v>
      </c>
      <c r="J41" s="39">
        <f>IF(E41&gt;0, (G41-I41)/E41, "")</f>
        <v/>
      </c>
      <c r="K41" s="39">
        <f>IF(F41&gt;0, (G41-I41)/F41, "")</f>
        <v/>
      </c>
      <c r="L41" s="40" t="n">
        <v>40.22</v>
      </c>
      <c r="M41" s="39">
        <f>IF(AND(ISNUMBER(L41), L41&gt;0), (J41/L41)*42, "")</f>
        <v/>
      </c>
      <c r="N41" s="39">
        <f>IF(M41&lt;&gt;"", M41/10, "")</f>
        <v/>
      </c>
      <c r="O41" s="39">
        <f>M41</f>
        <v/>
      </c>
      <c r="P41" s="39">
        <f>IF(AND(M41&lt;&gt;"", J41&lt;&gt;""), M41-J41, "")</f>
        <v/>
      </c>
      <c r="Q41" s="41" t="inlineStr">
        <is>
          <t>Matched</t>
        </is>
      </c>
      <c r="R41" s="21" t="inlineStr">
        <is>
          <t>Deductions: Bardana: ₹705</t>
        </is>
      </c>
    </row>
    <row r="42">
      <c r="A42" s="26" t="n">
        <v>41</v>
      </c>
      <c r="B42" s="27" t="inlineStr">
        <is>
          <t>Bhawani Trading Company</t>
        </is>
      </c>
      <c r="C42" s="27" t="inlineStr">
        <is>
          <t>INWDMSD27/0041 / PO:1409</t>
        </is>
      </c>
      <c r="D42" s="26" t="inlineStr">
        <is>
          <t>02-04-2026</t>
        </is>
      </c>
      <c r="E42" s="32" t="n">
        <v>38.23999999999999</v>
      </c>
      <c r="F42" s="33" t="n">
        <v>382.4</v>
      </c>
      <c r="G42" s="34" t="n">
        <v>2601279.14</v>
      </c>
      <c r="H42" s="34" t="n">
        <v>2601279.14</v>
      </c>
      <c r="I42" s="34" t="n">
        <v>0</v>
      </c>
      <c r="J42" s="34">
        <f>IF(E42&gt;0, (G42-I42)/E42, "")</f>
        <v/>
      </c>
      <c r="K42" s="34">
        <f>IF(F42&gt;0, (G42-I42)/F42, "")</f>
        <v/>
      </c>
      <c r="L42" s="35" t="n">
        <v>40.47</v>
      </c>
      <c r="M42" s="34">
        <f>IF(AND(ISNUMBER(L42), L42&gt;0), (J42/L42)*42, "")</f>
        <v/>
      </c>
      <c r="N42" s="34">
        <f>IF(M42&lt;&gt;"", M42/10, "")</f>
        <v/>
      </c>
      <c r="O42" s="34">
        <f>M42</f>
        <v/>
      </c>
      <c r="P42" s="34">
        <f>IF(AND(M42&lt;&gt;"", J42&lt;&gt;""), M42-J42, "")</f>
        <v/>
      </c>
      <c r="Q42" s="41" t="inlineStr">
        <is>
          <t>Matched</t>
        </is>
      </c>
      <c r="R42" s="27" t="inlineStr">
        <is>
          <t>Fully reconciled &amp; verified</t>
        </is>
      </c>
    </row>
    <row r="43">
      <c r="A43" s="20" t="n">
        <v>42</v>
      </c>
      <c r="B43" s="21" t="inlineStr">
        <is>
          <t>Bhawani Trading Company</t>
        </is>
      </c>
      <c r="C43" s="21" t="inlineStr">
        <is>
          <t>INWDMSD27/0042 / PO:1409</t>
        </is>
      </c>
      <c r="D43" s="20" t="inlineStr">
        <is>
          <t>02-04-2026</t>
        </is>
      </c>
      <c r="E43" s="37" t="n">
        <v>36.47</v>
      </c>
      <c r="F43" s="38" t="n">
        <v>364.7</v>
      </c>
      <c r="G43" s="39" t="n">
        <v>2469568.8</v>
      </c>
      <c r="H43" s="39" t="n">
        <v>2469568.8</v>
      </c>
      <c r="I43" s="39" t="n">
        <v>0</v>
      </c>
      <c r="J43" s="39">
        <f>IF(E43&gt;0, (G43-I43)/E43, "")</f>
        <v/>
      </c>
      <c r="K43" s="39">
        <f>IF(F43&gt;0, (G43-I43)/F43, "")</f>
        <v/>
      </c>
      <c r="L43" s="40" t="n">
        <v>39.82</v>
      </c>
      <c r="M43" s="39">
        <f>IF(AND(ISNUMBER(L43), L43&gt;0), (J43/L43)*42, "")</f>
        <v/>
      </c>
      <c r="N43" s="39">
        <f>IF(M43&lt;&gt;"", M43/10, "")</f>
        <v/>
      </c>
      <c r="O43" s="39">
        <f>M43</f>
        <v/>
      </c>
      <c r="P43" s="39">
        <f>IF(AND(M43&lt;&gt;"", J43&lt;&gt;""), M43-J43, "")</f>
        <v/>
      </c>
      <c r="Q43" s="41" t="inlineStr">
        <is>
          <t>Matched</t>
        </is>
      </c>
      <c r="R43" s="21" t="inlineStr">
        <is>
          <t>Fully reconciled &amp; verified</t>
        </is>
      </c>
    </row>
    <row r="44">
      <c r="A44" s="26" t="n">
        <v>43</v>
      </c>
      <c r="B44" s="27" t="inlineStr">
        <is>
          <t>Jai Sri Rama Trading Company</t>
        </is>
      </c>
      <c r="C44" s="27" t="inlineStr">
        <is>
          <t>INWDMSD27/0043 / PO:1401</t>
        </is>
      </c>
      <c r="D44" s="26" t="inlineStr">
        <is>
          <t>02-04-2026</t>
        </is>
      </c>
      <c r="E44" s="32" t="n">
        <v>27.79</v>
      </c>
      <c r="F44" s="33" t="n">
        <v>277.9</v>
      </c>
      <c r="G44" s="34" t="n">
        <v>1886582.72</v>
      </c>
      <c r="H44" s="34" t="n">
        <v>1886582.72</v>
      </c>
      <c r="I44" s="34" t="n">
        <v>5983.782806100218</v>
      </c>
      <c r="J44" s="34">
        <f>IF(E44&gt;0, (G44-I44)/E44, "")</f>
        <v/>
      </c>
      <c r="K44" s="34">
        <f>IF(F44&gt;0, (G44-I44)/F44, "")</f>
        <v/>
      </c>
      <c r="L44" s="35" t="n">
        <v>39.79</v>
      </c>
      <c r="M44" s="34">
        <f>IF(AND(ISNUMBER(L44), L44&gt;0), (J44/L44)*42, "")</f>
        <v/>
      </c>
      <c r="N44" s="34">
        <f>IF(M44&lt;&gt;"", M44/10, "")</f>
        <v/>
      </c>
      <c r="O44" s="34">
        <f>M44</f>
        <v/>
      </c>
      <c r="P44" s="34">
        <f>IF(AND(M44&lt;&gt;"", J44&lt;&gt;""), M44-J44, "")</f>
        <v/>
      </c>
      <c r="Q44" s="41" t="inlineStr">
        <is>
          <t>Matched</t>
        </is>
      </c>
      <c r="R44" s="27" t="inlineStr">
        <is>
          <t>Deductions: Shortage: ₹5,754, Bardana: ₹230</t>
        </is>
      </c>
    </row>
    <row r="45">
      <c r="A45" s="20" t="n">
        <v>44</v>
      </c>
      <c r="B45" s="21" t="inlineStr">
        <is>
          <t>Bhawani Trading Company</t>
        </is>
      </c>
      <c r="C45" s="21" t="inlineStr">
        <is>
          <t>INWDMSD27/0044 / PO:1409</t>
        </is>
      </c>
      <c r="D45" s="20" t="inlineStr">
        <is>
          <t>02-04-2026</t>
        </is>
      </c>
      <c r="E45" s="37" t="n">
        <v>11.98</v>
      </c>
      <c r="F45" s="38" t="n">
        <v>119.8</v>
      </c>
      <c r="G45" s="39" t="n">
        <v>806839.7</v>
      </c>
      <c r="H45" s="39" t="n">
        <v>806839.7</v>
      </c>
      <c r="I45" s="39" t="n">
        <v>0</v>
      </c>
      <c r="J45" s="39">
        <f>IF(E45&gt;0, (G45-I45)/E45, "")</f>
        <v/>
      </c>
      <c r="K45" s="39">
        <f>IF(F45&gt;0, (G45-I45)/F45, "")</f>
        <v/>
      </c>
      <c r="L45" s="40" t="n">
        <v>39.93</v>
      </c>
      <c r="M45" s="39">
        <f>IF(AND(ISNUMBER(L45), L45&gt;0), (J45/L45)*42, "")</f>
        <v/>
      </c>
      <c r="N45" s="39">
        <f>IF(M45&lt;&gt;"", M45/10, "")</f>
        <v/>
      </c>
      <c r="O45" s="39">
        <f>M45</f>
        <v/>
      </c>
      <c r="P45" s="39">
        <f>IF(AND(M45&lt;&gt;"", J45&lt;&gt;""), M45-J45, "")</f>
        <v/>
      </c>
      <c r="Q45" s="41" t="inlineStr">
        <is>
          <t>Matched</t>
        </is>
      </c>
      <c r="R45" s="21" t="inlineStr">
        <is>
          <t>Fully reconciled &amp; verified</t>
        </is>
      </c>
    </row>
    <row r="46">
      <c r="A46" s="26" t="n">
        <v>45</v>
      </c>
      <c r="B46" s="27" t="inlineStr">
        <is>
          <t>Bhawani Trading Company</t>
        </is>
      </c>
      <c r="C46" s="27" t="inlineStr">
        <is>
          <t>INWDMSD27/0044 / PO:1424</t>
        </is>
      </c>
      <c r="D46" s="26" t="inlineStr">
        <is>
          <t>02-04-2026</t>
        </is>
      </c>
      <c r="E46" s="32" t="n">
        <v>26.095</v>
      </c>
      <c r="F46" s="33" t="n">
        <v>260.95</v>
      </c>
      <c r="G46" s="34" t="n">
        <v>1835705.72</v>
      </c>
      <c r="H46" s="34" t="n">
        <v>1835705.72</v>
      </c>
      <c r="I46" s="34" t="n">
        <v>2063.390150387516</v>
      </c>
      <c r="J46" s="34">
        <f>IF(E46&gt;0, (G46-I46)/E46, "")</f>
        <v/>
      </c>
      <c r="K46" s="34">
        <f>IF(F46&gt;0, (G46-I46)/F46, "")</f>
        <v/>
      </c>
      <c r="L46" s="35" t="n">
        <v>39.93</v>
      </c>
      <c r="M46" s="34">
        <f>IF(AND(ISNUMBER(L46), L46&gt;0), (J46/L46)*42, "")</f>
        <v/>
      </c>
      <c r="N46" s="34">
        <f>IF(M46&lt;&gt;"", M46/10, "")</f>
        <v/>
      </c>
      <c r="O46" s="34">
        <f>M46</f>
        <v/>
      </c>
      <c r="P46" s="34">
        <f>IF(AND(M46&lt;&gt;"", J46&lt;&gt;""), M46-J46, "")</f>
        <v/>
      </c>
      <c r="Q46" s="41" t="inlineStr">
        <is>
          <t>Matched</t>
        </is>
      </c>
      <c r="R46" s="27" t="inlineStr">
        <is>
          <t>Deductions: Shortage: ₹2,063</t>
        </is>
      </c>
    </row>
    <row r="47">
      <c r="A47" s="20" t="n">
        <v>46</v>
      </c>
      <c r="B47" s="21" t="inlineStr">
        <is>
          <t>Lucky Enterprises</t>
        </is>
      </c>
      <c r="C47" s="21" t="inlineStr">
        <is>
          <t>INWDMSD27/0045 / PO:1411</t>
        </is>
      </c>
      <c r="D47" s="20" t="inlineStr">
        <is>
          <t>02-04-2026</t>
        </is>
      </c>
      <c r="E47" s="37" t="n">
        <v>28.05</v>
      </c>
      <c r="F47" s="38" t="n">
        <v>280.5</v>
      </c>
      <c r="G47" s="39" t="n">
        <v>1887454.8</v>
      </c>
      <c r="H47" s="39" t="n">
        <v>1887454.8</v>
      </c>
      <c r="I47" s="39" t="n">
        <v>462</v>
      </c>
      <c r="J47" s="39">
        <f>IF(E47&gt;0, (G47-I47)/E47, "")</f>
        <v/>
      </c>
      <c r="K47" s="39">
        <f>IF(F47&gt;0, (G47-I47)/F47, "")</f>
        <v/>
      </c>
      <c r="L47" s="40" t="n">
        <v>40</v>
      </c>
      <c r="M47" s="39">
        <f>IF(AND(ISNUMBER(L47), L47&gt;0), (J47/L47)*42, "")</f>
        <v/>
      </c>
      <c r="N47" s="39">
        <f>IF(M47&lt;&gt;"", M47/10, "")</f>
        <v/>
      </c>
      <c r="O47" s="39">
        <f>M47</f>
        <v/>
      </c>
      <c r="P47" s="39">
        <f>IF(AND(M47&lt;&gt;"", J47&lt;&gt;""), M47-J47, "")</f>
        <v/>
      </c>
      <c r="Q47" s="41" t="inlineStr">
        <is>
          <t>Matched</t>
        </is>
      </c>
      <c r="R47" s="21" t="inlineStr">
        <is>
          <t>Deductions: Bardana: ₹462</t>
        </is>
      </c>
    </row>
    <row r="48">
      <c r="A48" s="26" t="n">
        <v>47</v>
      </c>
      <c r="B48" s="27" t="inlineStr">
        <is>
          <t>Bhawani Trading Company</t>
        </is>
      </c>
      <c r="C48" s="27" t="inlineStr">
        <is>
          <t>INWDMSD27/0046 / PO:1424</t>
        </is>
      </c>
      <c r="D48" s="26" t="inlineStr">
        <is>
          <t>02-04-2026</t>
        </is>
      </c>
      <c r="E48" s="32" t="n">
        <v>44.48999999999999</v>
      </c>
      <c r="F48" s="33" t="n">
        <v>444.9</v>
      </c>
      <c r="G48" s="34" t="n">
        <v>3106899.12</v>
      </c>
      <c r="H48" s="34" t="n">
        <v>3106899.12</v>
      </c>
      <c r="I48" s="34" t="n">
        <v>0</v>
      </c>
      <c r="J48" s="34">
        <f>IF(E48&gt;0, (G48-I48)/E48, "")</f>
        <v/>
      </c>
      <c r="K48" s="34">
        <f>IF(F48&gt;0, (G48-I48)/F48, "")</f>
        <v/>
      </c>
      <c r="L48" s="35" t="n">
        <v>39.83</v>
      </c>
      <c r="M48" s="34">
        <f>IF(AND(ISNUMBER(L48), L48&gt;0), (J48/L48)*42, "")</f>
        <v/>
      </c>
      <c r="N48" s="34">
        <f>IF(M48&lt;&gt;"", M48/10, "")</f>
        <v/>
      </c>
      <c r="O48" s="34">
        <f>M48</f>
        <v/>
      </c>
      <c r="P48" s="34">
        <f>IF(AND(M48&lt;&gt;"", J48&lt;&gt;""), M48-J48, "")</f>
        <v/>
      </c>
      <c r="Q48" s="41" t="inlineStr">
        <is>
          <t>Matched</t>
        </is>
      </c>
      <c r="R48" s="27" t="inlineStr">
        <is>
          <t>Fully reconciled &amp; verified</t>
        </is>
      </c>
    </row>
    <row r="49">
      <c r="A49" s="20" t="n">
        <v>48</v>
      </c>
      <c r="B49" s="21" t="inlineStr">
        <is>
          <t>Bhawani Trading Company</t>
        </is>
      </c>
      <c r="C49" s="21" t="inlineStr">
        <is>
          <t>INWDMSD27/0047 / PO:1424</t>
        </is>
      </c>
      <c r="D49" s="20" t="inlineStr">
        <is>
          <t>02-04-2026</t>
        </is>
      </c>
      <c r="E49" s="37" t="n">
        <v>29.65</v>
      </c>
      <c r="F49" s="38" t="n">
        <v>296.5</v>
      </c>
      <c r="G49" s="39" t="n">
        <v>2082599.96</v>
      </c>
      <c r="H49" s="39" t="n">
        <v>2082599.96</v>
      </c>
      <c r="I49" s="39" t="n">
        <v>7650.367199999919</v>
      </c>
      <c r="J49" s="39">
        <f>IF(E49&gt;0, (G49-I49)/E49, "")</f>
        <v/>
      </c>
      <c r="K49" s="39">
        <f>IF(F49&gt;0, (G49-I49)/F49, "")</f>
        <v/>
      </c>
      <c r="L49" s="40" t="n">
        <v>39.99</v>
      </c>
      <c r="M49" s="39">
        <f>IF(AND(ISNUMBER(L49), L49&gt;0), (J49/L49)*42, "")</f>
        <v/>
      </c>
      <c r="N49" s="39">
        <f>IF(M49&lt;&gt;"", M49/10, "")</f>
        <v/>
      </c>
      <c r="O49" s="39">
        <f>M49</f>
        <v/>
      </c>
      <c r="P49" s="39">
        <f>IF(AND(M49&lt;&gt;"", J49&lt;&gt;""), M49-J49, "")</f>
        <v/>
      </c>
      <c r="Q49" s="41" t="inlineStr">
        <is>
          <t>Matched</t>
        </is>
      </c>
      <c r="R49" s="21" t="inlineStr">
        <is>
          <t>Deductions: Shortage: ₹7,650</t>
        </is>
      </c>
    </row>
    <row r="50">
      <c r="A50" s="26" t="n">
        <v>49</v>
      </c>
      <c r="B50" s="27" t="inlineStr">
        <is>
          <t>Pankaj Bogi &amp; Company</t>
        </is>
      </c>
      <c r="C50" s="27" t="inlineStr">
        <is>
          <t>INWDMSD27/0048 / PO:1423</t>
        </is>
      </c>
      <c r="D50" s="26" t="inlineStr">
        <is>
          <t>02-04-2026</t>
        </is>
      </c>
      <c r="E50" s="32" t="n">
        <v>40.28</v>
      </c>
      <c r="F50" s="33" t="n">
        <v>402.8</v>
      </c>
      <c r="G50" s="34" t="n">
        <v>2818505.41</v>
      </c>
      <c r="H50" s="34" t="n">
        <v>2818505.41</v>
      </c>
      <c r="I50" s="34" t="n">
        <v>7417.119499999841</v>
      </c>
      <c r="J50" s="34">
        <f>IF(E50&gt;0, (G50-I50)/E50, "")</f>
        <v/>
      </c>
      <c r="K50" s="34">
        <f>IF(F50&gt;0, (G50-I50)/F50, "")</f>
        <v/>
      </c>
      <c r="L50" s="35" t="n">
        <v>40.1</v>
      </c>
      <c r="M50" s="34">
        <f>IF(AND(ISNUMBER(L50), L50&gt;0), (J50/L50)*42, "")</f>
        <v/>
      </c>
      <c r="N50" s="34">
        <f>IF(M50&lt;&gt;"", M50/10, "")</f>
        <v/>
      </c>
      <c r="O50" s="34">
        <f>M50</f>
        <v/>
      </c>
      <c r="P50" s="34">
        <f>IF(AND(M50&lt;&gt;"", J50&lt;&gt;""), M50-J50, "")</f>
        <v/>
      </c>
      <c r="Q50" s="41" t="inlineStr">
        <is>
          <t>Matched</t>
        </is>
      </c>
      <c r="R50" s="27" t="inlineStr">
        <is>
          <t>Deductions: Shortage: ₹7,417</t>
        </is>
      </c>
    </row>
    <row r="51">
      <c r="A51" s="20" t="n">
        <v>50</v>
      </c>
      <c r="B51" s="21" t="inlineStr">
        <is>
          <t>Goyal Agri Products</t>
        </is>
      </c>
      <c r="C51" s="21" t="inlineStr">
        <is>
          <t>INWDMSD27/0049 / PO:1419</t>
        </is>
      </c>
      <c r="D51" s="20" t="inlineStr">
        <is>
          <t>02-04-2026</t>
        </is>
      </c>
      <c r="E51" s="37" t="n">
        <v>33.05</v>
      </c>
      <c r="F51" s="38" t="n">
        <v>330.5</v>
      </c>
      <c r="G51" s="39" t="n">
        <v>2285567.04</v>
      </c>
      <c r="H51" s="39" t="n">
        <v>2285567.04</v>
      </c>
      <c r="I51" s="39" t="n">
        <v>11256.56</v>
      </c>
      <c r="J51" s="39">
        <f>IF(E51&gt;0, (G51-I51)/E51, "")</f>
        <v/>
      </c>
      <c r="K51" s="39">
        <f>IF(F51&gt;0, (G51-I51)/F51, "")</f>
        <v/>
      </c>
      <c r="L51" s="40" t="n">
        <v>39.48</v>
      </c>
      <c r="M51" s="39">
        <f>IF(AND(ISNUMBER(L51), L51&gt;0), (J51/L51)*42, "")</f>
        <v/>
      </c>
      <c r="N51" s="39">
        <f>IF(M51&lt;&gt;"", M51/10, "")</f>
        <v/>
      </c>
      <c r="O51" s="39">
        <f>M51</f>
        <v/>
      </c>
      <c r="P51" s="39">
        <f>IF(AND(M51&lt;&gt;"", J51&lt;&gt;""), M51-J51, "")</f>
        <v/>
      </c>
      <c r="Q51" s="41" t="inlineStr">
        <is>
          <t>Matched</t>
        </is>
      </c>
      <c r="R51" s="21" t="inlineStr">
        <is>
          <t>Deductions: Brokerage: ₹11,257</t>
        </is>
      </c>
    </row>
    <row r="52">
      <c r="A52" s="26" t="n">
        <v>51</v>
      </c>
      <c r="B52" s="27" t="inlineStr">
        <is>
          <t>Jai Sri Rama Trading Company</t>
        </is>
      </c>
      <c r="C52" s="27" t="inlineStr">
        <is>
          <t>INWDMSD27/0050 / PO:1414</t>
        </is>
      </c>
      <c r="D52" s="26" t="inlineStr">
        <is>
          <t>02-04-2026</t>
        </is>
      </c>
      <c r="E52" s="32" t="n">
        <v>30.52</v>
      </c>
      <c r="F52" s="33" t="n">
        <v>305.2</v>
      </c>
      <c r="G52" s="34" t="n">
        <v>2050981.63</v>
      </c>
      <c r="H52" s="34" t="n">
        <v>2050981.63</v>
      </c>
      <c r="I52" s="34" t="n">
        <v>3507.526396825628</v>
      </c>
      <c r="J52" s="34">
        <f>IF(E52&gt;0, (G52-I52)/E52, "")</f>
        <v/>
      </c>
      <c r="K52" s="34">
        <f>IF(F52&gt;0, (G52-I52)/F52, "")</f>
        <v/>
      </c>
      <c r="L52" s="35" t="n">
        <v>39.52</v>
      </c>
      <c r="M52" s="34">
        <f>IF(AND(ISNUMBER(L52), L52&gt;0), (J52/L52)*42, "")</f>
        <v/>
      </c>
      <c r="N52" s="34">
        <f>IF(M52&lt;&gt;"", M52/10, "")</f>
        <v/>
      </c>
      <c r="O52" s="34">
        <f>M52</f>
        <v/>
      </c>
      <c r="P52" s="34">
        <f>IF(AND(M52&lt;&gt;"", J52&lt;&gt;""), M52-J52, "")</f>
        <v/>
      </c>
      <c r="Q52" s="41" t="inlineStr">
        <is>
          <t>Matched</t>
        </is>
      </c>
      <c r="R52" s="27" t="inlineStr">
        <is>
          <t>Deductions: Shortage: ₹3,256, Bardana: ₹252</t>
        </is>
      </c>
    </row>
    <row r="53">
      <c r="A53" s="20" t="n">
        <v>52</v>
      </c>
      <c r="B53" s="21" t="inlineStr">
        <is>
          <t>Pankaj Bogi &amp; Company</t>
        </is>
      </c>
      <c r="C53" s="21" t="inlineStr">
        <is>
          <t>INWDMSD27/0051 / PO:1423</t>
        </is>
      </c>
      <c r="D53" s="20" t="inlineStr">
        <is>
          <t>02-04-2026</t>
        </is>
      </c>
      <c r="E53" s="37" t="n">
        <v>25.81</v>
      </c>
      <c r="F53" s="38" t="n">
        <v>258.1</v>
      </c>
      <c r="G53" s="39" t="n">
        <v>1797062.1</v>
      </c>
      <c r="H53" s="39" t="n">
        <v>1797062.1</v>
      </c>
      <c r="I53" s="39" t="n">
        <v>1342.145436320674</v>
      </c>
      <c r="J53" s="39">
        <f>IF(E53&gt;0, (G53-I53)/E53, "")</f>
        <v/>
      </c>
      <c r="K53" s="39">
        <f>IF(F53&gt;0, (G53-I53)/F53, "")</f>
        <v/>
      </c>
      <c r="L53" s="40" t="n">
        <v>40.3</v>
      </c>
      <c r="M53" s="39">
        <f>IF(AND(ISNUMBER(L53), L53&gt;0), (J53/L53)*42, "")</f>
        <v/>
      </c>
      <c r="N53" s="39">
        <f>IF(M53&lt;&gt;"", M53/10, "")</f>
        <v/>
      </c>
      <c r="O53" s="39">
        <f>M53</f>
        <v/>
      </c>
      <c r="P53" s="39">
        <f>IF(AND(M53&lt;&gt;"", J53&lt;&gt;""), M53-J53, "")</f>
        <v/>
      </c>
      <c r="Q53" s="41" t="inlineStr">
        <is>
          <t>Matched</t>
        </is>
      </c>
      <c r="R53" s="21" t="inlineStr">
        <is>
          <t>Deductions: Shortage: ₹1,342</t>
        </is>
      </c>
    </row>
    <row r="54">
      <c r="A54" s="26" t="n">
        <v>53</v>
      </c>
      <c r="B54" s="27" t="inlineStr">
        <is>
          <t>Pankaj Bogi &amp; Company</t>
        </is>
      </c>
      <c r="C54" s="27" t="inlineStr">
        <is>
          <t>INWDMSD27/0052 / PO:1423</t>
        </is>
      </c>
      <c r="D54" s="26" t="inlineStr">
        <is>
          <t>03-04-2026</t>
        </is>
      </c>
      <c r="E54" s="32" t="n">
        <v>30.76</v>
      </c>
      <c r="F54" s="33" t="n">
        <v>307.6</v>
      </c>
      <c r="G54" s="34" t="n">
        <v>2148845.48</v>
      </c>
      <c r="H54" s="34" t="n">
        <v>2148845.48</v>
      </c>
      <c r="I54" s="34" t="n">
        <v>2119.177001972226</v>
      </c>
      <c r="J54" s="34">
        <f>IF(E54&gt;0, (G54-I54)/E54, "")</f>
        <v/>
      </c>
      <c r="K54" s="34">
        <f>IF(F54&gt;0, (G54-I54)/F54, "")</f>
        <v/>
      </c>
      <c r="L54" s="35" t="n">
        <v>39.95</v>
      </c>
      <c r="M54" s="34">
        <f>IF(AND(ISNUMBER(L54), L54&gt;0), (J54/L54)*42, "")</f>
        <v/>
      </c>
      <c r="N54" s="34">
        <f>IF(M54&lt;&gt;"", M54/10, "")</f>
        <v/>
      </c>
      <c r="O54" s="34">
        <f>M54</f>
        <v/>
      </c>
      <c r="P54" s="34">
        <f>IF(AND(M54&lt;&gt;"", J54&lt;&gt;""), M54-J54, "")</f>
        <v/>
      </c>
      <c r="Q54" s="41" t="inlineStr">
        <is>
          <t>Matched</t>
        </is>
      </c>
      <c r="R54" s="27" t="inlineStr">
        <is>
          <t>Deductions: Shortage: ₹2,119</t>
        </is>
      </c>
    </row>
    <row r="55">
      <c r="A55" s="20" t="n">
        <v>54</v>
      </c>
      <c r="B55" s="21" t="inlineStr">
        <is>
          <t>Pankaj Bogi &amp; Company</t>
        </is>
      </c>
      <c r="C55" s="21" t="inlineStr">
        <is>
          <t>INWDMSD27/0053 / PO:1423</t>
        </is>
      </c>
      <c r="D55" s="20" t="inlineStr">
        <is>
          <t>03-04-2026</t>
        </is>
      </c>
      <c r="E55" s="37" t="n">
        <v>31.14</v>
      </c>
      <c r="F55" s="38" t="n">
        <v>311.4</v>
      </c>
      <c r="G55" s="39" t="n">
        <v>2178513.96</v>
      </c>
      <c r="H55" s="39" t="n">
        <v>2178513.96</v>
      </c>
      <c r="I55" s="39" t="n">
        <v>5297.942509727707</v>
      </c>
      <c r="J55" s="39">
        <f>IF(E55&gt;0, (G55-I55)/E55, "")</f>
        <v/>
      </c>
      <c r="K55" s="39">
        <f>IF(F55&gt;0, (G55-I55)/F55, "")</f>
        <v/>
      </c>
      <c r="L55" s="40" t="n">
        <v>39.71</v>
      </c>
      <c r="M55" s="39">
        <f>IF(AND(ISNUMBER(L55), L55&gt;0), (J55/L55)*42, "")</f>
        <v/>
      </c>
      <c r="N55" s="39">
        <f>IF(M55&lt;&gt;"", M55/10, "")</f>
        <v/>
      </c>
      <c r="O55" s="39">
        <f>M55</f>
        <v/>
      </c>
      <c r="P55" s="39">
        <f>IF(AND(M55&lt;&gt;"", J55&lt;&gt;""), M55-J55, "")</f>
        <v/>
      </c>
      <c r="Q55" s="41" t="inlineStr">
        <is>
          <t>Matched</t>
        </is>
      </c>
      <c r="R55" s="21" t="inlineStr">
        <is>
          <t>Deductions: Shortage: ₹5,298</t>
        </is>
      </c>
    </row>
    <row r="56">
      <c r="A56" s="26" t="n">
        <v>55</v>
      </c>
      <c r="B56" s="27" t="inlineStr">
        <is>
          <t>DP Traders</t>
        </is>
      </c>
      <c r="C56" s="27" t="inlineStr">
        <is>
          <t>INWDMSD27/0054 / PO:1421</t>
        </is>
      </c>
      <c r="D56" s="26" t="inlineStr">
        <is>
          <t>03-04-2026</t>
        </is>
      </c>
      <c r="E56" s="32" t="n">
        <v>40.05</v>
      </c>
      <c r="F56" s="33" t="n">
        <v>400.5</v>
      </c>
      <c r="G56" s="34" t="n">
        <v>2793037.6</v>
      </c>
      <c r="H56" s="34" t="n">
        <v>2793037.6</v>
      </c>
      <c r="I56" s="34" t="n">
        <v>0</v>
      </c>
      <c r="J56" s="34">
        <f>IF(E56&gt;0, (G56-I56)/E56, "")</f>
        <v/>
      </c>
      <c r="K56" s="34">
        <f>IF(F56&gt;0, (G56-I56)/F56, "")</f>
        <v/>
      </c>
      <c r="L56" s="35" t="n">
        <v>39.89</v>
      </c>
      <c r="M56" s="34">
        <f>IF(AND(ISNUMBER(L56), L56&gt;0), (J56/L56)*42, "")</f>
        <v/>
      </c>
      <c r="N56" s="34">
        <f>IF(M56&lt;&gt;"", M56/10, "")</f>
        <v/>
      </c>
      <c r="O56" s="34">
        <f>M56</f>
        <v/>
      </c>
      <c r="P56" s="34">
        <f>IF(AND(M56&lt;&gt;"", J56&lt;&gt;""), M56-J56, "")</f>
        <v/>
      </c>
      <c r="Q56" s="41" t="inlineStr">
        <is>
          <t>Matched</t>
        </is>
      </c>
      <c r="R56" s="27" t="inlineStr">
        <is>
          <t>Fully reconciled &amp; verified</t>
        </is>
      </c>
    </row>
    <row r="57">
      <c r="A57" s="20" t="n">
        <v>56</v>
      </c>
      <c r="B57" s="21" t="inlineStr">
        <is>
          <t>Bhawani Trading Company</t>
        </is>
      </c>
      <c r="C57" s="21" t="inlineStr">
        <is>
          <t>INWDMSD27/0055 / PO:1424</t>
        </is>
      </c>
      <c r="D57" s="20" t="inlineStr">
        <is>
          <t>03-04-2026</t>
        </is>
      </c>
      <c r="E57" s="37" t="n">
        <v>26.12</v>
      </c>
      <c r="F57" s="38" t="n">
        <v>261.2</v>
      </c>
      <c r="G57" s="39" t="n">
        <v>1827587.72</v>
      </c>
      <c r="H57" s="39" t="n">
        <v>1827587.72</v>
      </c>
      <c r="I57" s="39" t="n">
        <v>0</v>
      </c>
      <c r="J57" s="39">
        <f>IF(E57&gt;0, (G57-I57)/E57, "")</f>
        <v/>
      </c>
      <c r="K57" s="39">
        <f>IF(F57&gt;0, (G57-I57)/F57, "")</f>
        <v/>
      </c>
      <c r="L57" s="40" t="n">
        <v>39.6</v>
      </c>
      <c r="M57" s="39">
        <f>IF(AND(ISNUMBER(L57), L57&gt;0), (J57/L57)*42, "")</f>
        <v/>
      </c>
      <c r="N57" s="39">
        <f>IF(M57&lt;&gt;"", M57/10, "")</f>
        <v/>
      </c>
      <c r="O57" s="39">
        <f>M57</f>
        <v/>
      </c>
      <c r="P57" s="39">
        <f>IF(AND(M57&lt;&gt;"", J57&lt;&gt;""), M57-J57, "")</f>
        <v/>
      </c>
      <c r="Q57" s="41" t="inlineStr">
        <is>
          <t>Matched</t>
        </is>
      </c>
      <c r="R57" s="21" t="inlineStr">
        <is>
          <t>Fully reconciled &amp; verified</t>
        </is>
      </c>
    </row>
    <row r="58">
      <c r="A58" s="26" t="n">
        <v>57</v>
      </c>
      <c r="B58" s="27" t="inlineStr">
        <is>
          <t>Pankaj Bogi &amp; Company</t>
        </is>
      </c>
      <c r="C58" s="27" t="inlineStr">
        <is>
          <t>INWDMSD27/0056 / PO:1423</t>
        </is>
      </c>
      <c r="D58" s="26" t="inlineStr">
        <is>
          <t>03-04-2026</t>
        </is>
      </c>
      <c r="E58" s="32" t="n">
        <v>25.93</v>
      </c>
      <c r="F58" s="33" t="n">
        <v>259.3</v>
      </c>
      <c r="G58" s="34" t="n">
        <v>1809777.16</v>
      </c>
      <c r="H58" s="34" t="n">
        <v>1809777.16</v>
      </c>
      <c r="I58" s="34" t="n">
        <v>1342.145434816469</v>
      </c>
      <c r="J58" s="34">
        <f>IF(E58&gt;0, (G58-I58)/E58, "")</f>
        <v/>
      </c>
      <c r="K58" s="34">
        <f>IF(F58&gt;0, (G58-I58)/F58, "")</f>
        <v/>
      </c>
      <c r="L58" s="35" t="n">
        <v>40.01</v>
      </c>
      <c r="M58" s="34">
        <f>IF(AND(ISNUMBER(L58), L58&gt;0), (J58/L58)*42, "")</f>
        <v/>
      </c>
      <c r="N58" s="34">
        <f>IF(M58&lt;&gt;"", M58/10, "")</f>
        <v/>
      </c>
      <c r="O58" s="34">
        <f>M58</f>
        <v/>
      </c>
      <c r="P58" s="34">
        <f>IF(AND(M58&lt;&gt;"", J58&lt;&gt;""), M58-J58, "")</f>
        <v/>
      </c>
      <c r="Q58" s="41" t="inlineStr">
        <is>
          <t>Matched</t>
        </is>
      </c>
      <c r="R58" s="27" t="inlineStr">
        <is>
          <t>Deductions: Shortage: ₹1,342</t>
        </is>
      </c>
    </row>
    <row r="59">
      <c r="A59" s="20" t="n">
        <v>58</v>
      </c>
      <c r="B59" s="21" t="inlineStr">
        <is>
          <t>DP Traders</t>
        </is>
      </c>
      <c r="C59" s="21" t="inlineStr">
        <is>
          <t>INWDMSD27/0057 / PO:1421</t>
        </is>
      </c>
      <c r="D59" s="20" t="inlineStr">
        <is>
          <t>03-04-2026</t>
        </is>
      </c>
      <c r="E59" s="37" t="n">
        <v>38.03</v>
      </c>
      <c r="F59" s="38" t="n">
        <v>380.3</v>
      </c>
      <c r="G59" s="39" t="n">
        <v>2652961.25</v>
      </c>
      <c r="H59" s="39" t="n">
        <v>2652961.25</v>
      </c>
      <c r="I59" s="39" t="n">
        <v>0</v>
      </c>
      <c r="J59" s="39">
        <f>IF(E59&gt;0, (G59-I59)/E59, "")</f>
        <v/>
      </c>
      <c r="K59" s="39">
        <f>IF(F59&gt;0, (G59-I59)/F59, "")</f>
        <v/>
      </c>
      <c r="L59" s="40" t="n">
        <v>39.62</v>
      </c>
      <c r="M59" s="39">
        <f>IF(AND(ISNUMBER(L59), L59&gt;0), (J59/L59)*42, "")</f>
        <v/>
      </c>
      <c r="N59" s="39">
        <f>IF(M59&lt;&gt;"", M59/10, "")</f>
        <v/>
      </c>
      <c r="O59" s="39">
        <f>M59</f>
        <v/>
      </c>
      <c r="P59" s="39">
        <f>IF(AND(M59&lt;&gt;"", J59&lt;&gt;""), M59-J59, "")</f>
        <v/>
      </c>
      <c r="Q59" s="41" t="inlineStr">
        <is>
          <t>Matched</t>
        </is>
      </c>
      <c r="R59" s="21" t="inlineStr">
        <is>
          <t>Fully reconciled &amp; verified</t>
        </is>
      </c>
    </row>
    <row r="60">
      <c r="A60" s="26" t="n">
        <v>59</v>
      </c>
      <c r="B60" s="27" t="inlineStr">
        <is>
          <t>DP Traders</t>
        </is>
      </c>
      <c r="C60" s="27" t="inlineStr">
        <is>
          <t>INWDMSD27/0058 / PO:1421</t>
        </is>
      </c>
      <c r="D60" s="26" t="inlineStr">
        <is>
          <t>03-04-2026</t>
        </is>
      </c>
      <c r="E60" s="32" t="n">
        <v>33.58</v>
      </c>
      <c r="F60" s="33" t="n">
        <v>335.8</v>
      </c>
      <c r="G60" s="34" t="n">
        <v>2343095.38</v>
      </c>
      <c r="H60" s="34" t="n">
        <v>2343095.38</v>
      </c>
      <c r="I60" s="34" t="n">
        <v>0</v>
      </c>
      <c r="J60" s="34">
        <f>IF(E60&gt;0, (G60-I60)/E60, "")</f>
        <v/>
      </c>
      <c r="K60" s="34">
        <f>IF(F60&gt;0, (G60-I60)/F60, "")</f>
        <v/>
      </c>
      <c r="L60" s="35" t="n">
        <v>40.04</v>
      </c>
      <c r="M60" s="34">
        <f>IF(AND(ISNUMBER(L60), L60&gt;0), (J60/L60)*42, "")</f>
        <v/>
      </c>
      <c r="N60" s="34">
        <f>IF(M60&lt;&gt;"", M60/10, "")</f>
        <v/>
      </c>
      <c r="O60" s="34">
        <f>M60</f>
        <v/>
      </c>
      <c r="P60" s="34">
        <f>IF(AND(M60&lt;&gt;"", J60&lt;&gt;""), M60-J60, "")</f>
        <v/>
      </c>
      <c r="Q60" s="41" t="inlineStr">
        <is>
          <t>Matched</t>
        </is>
      </c>
      <c r="R60" s="27" t="inlineStr">
        <is>
          <t>Fully reconciled &amp; verified</t>
        </is>
      </c>
    </row>
    <row r="61">
      <c r="A61" s="20" t="n">
        <v>60</v>
      </c>
      <c r="B61" s="21" t="inlineStr">
        <is>
          <t>Jai Sri Rama Trading Company</t>
        </is>
      </c>
      <c r="C61" s="21" t="inlineStr">
        <is>
          <t>INWDMSD27/0059 / PO:1400</t>
        </is>
      </c>
      <c r="D61" s="20" t="inlineStr">
        <is>
          <t>03-04-2026</t>
        </is>
      </c>
      <c r="E61" s="37" t="n">
        <v>26.44</v>
      </c>
      <c r="F61" s="38" t="n">
        <v>264.4</v>
      </c>
      <c r="G61" s="39" t="n">
        <v>1780293.18</v>
      </c>
      <c r="H61" s="39" t="n">
        <v>1780293.18</v>
      </c>
      <c r="I61" s="39" t="n">
        <v>217.5</v>
      </c>
      <c r="J61" s="39">
        <f>IF(E61&gt;0, (G61-I61)/E61, "")</f>
        <v/>
      </c>
      <c r="K61" s="39">
        <f>IF(F61&gt;0, (G61-I61)/F61, "")</f>
        <v/>
      </c>
      <c r="L61" s="40" t="n">
        <v>39.38</v>
      </c>
      <c r="M61" s="39">
        <f>IF(AND(ISNUMBER(L61), L61&gt;0), (J61/L61)*42, "")</f>
        <v/>
      </c>
      <c r="N61" s="39">
        <f>IF(M61&lt;&gt;"", M61/10, "")</f>
        <v/>
      </c>
      <c r="O61" s="39">
        <f>M61</f>
        <v/>
      </c>
      <c r="P61" s="39">
        <f>IF(AND(M61&lt;&gt;"", J61&lt;&gt;""), M61-J61, "")</f>
        <v/>
      </c>
      <c r="Q61" s="41" t="inlineStr">
        <is>
          <t>Matched</t>
        </is>
      </c>
      <c r="R61" s="21" t="inlineStr">
        <is>
          <t>Deductions: Bardana: ₹218</t>
        </is>
      </c>
    </row>
    <row r="62">
      <c r="A62" s="26" t="n">
        <v>61</v>
      </c>
      <c r="B62" s="27" t="inlineStr">
        <is>
          <t>Godara Enterprises</t>
        </is>
      </c>
      <c r="C62" s="27" t="inlineStr">
        <is>
          <t>INWDMSD27/0060 / PO:0016</t>
        </is>
      </c>
      <c r="D62" s="26" t="inlineStr">
        <is>
          <t>03-04-2026</t>
        </is>
      </c>
      <c r="E62" s="32" t="n">
        <v>28.83</v>
      </c>
      <c r="F62" s="33" t="n">
        <v>288.3</v>
      </c>
      <c r="G62" s="34" t="n">
        <v>1991203.714</v>
      </c>
      <c r="H62" s="34" t="n">
        <v>1991203.714</v>
      </c>
      <c r="I62" s="34" t="n">
        <v>357.5700000000001</v>
      </c>
      <c r="J62" s="34">
        <f>IF(E62&gt;0, (G62-I62)/E62, "")</f>
        <v/>
      </c>
      <c r="K62" s="34">
        <f>IF(F62&gt;0, (G62-I62)/F62, "")</f>
        <v/>
      </c>
      <c r="L62" s="35" t="n">
        <v>39.74</v>
      </c>
      <c r="M62" s="34">
        <f>IF(AND(ISNUMBER(L62), L62&gt;0), (J62/L62)*42, "")</f>
        <v/>
      </c>
      <c r="N62" s="34">
        <f>IF(M62&lt;&gt;"", M62/10, "")</f>
        <v/>
      </c>
      <c r="O62" s="34">
        <f>M62</f>
        <v/>
      </c>
      <c r="P62" s="34">
        <f>IF(AND(M62&lt;&gt;"", J62&lt;&gt;""), M62-J62, "")</f>
        <v/>
      </c>
      <c r="Q62" s="41" t="inlineStr">
        <is>
          <t>Matched</t>
        </is>
      </c>
      <c r="R62" s="27" t="inlineStr">
        <is>
          <t>Deductions: Brokerage: ₹358</t>
        </is>
      </c>
    </row>
    <row r="63">
      <c r="A63" s="20" t="n">
        <v>62</v>
      </c>
      <c r="B63" s="21" t="inlineStr">
        <is>
          <t>DP Traders</t>
        </is>
      </c>
      <c r="C63" s="21" t="inlineStr">
        <is>
          <t>INWDMSD27/0061 / PO:0005</t>
        </is>
      </c>
      <c r="D63" s="20" t="inlineStr">
        <is>
          <t>03-04-2026</t>
        </is>
      </c>
      <c r="E63" s="37" t="n">
        <v>29.3</v>
      </c>
      <c r="F63" s="38" t="n">
        <v>293</v>
      </c>
      <c r="G63" s="39" t="n">
        <v>2053529.19</v>
      </c>
      <c r="H63" s="39" t="n">
        <v>2053529.19</v>
      </c>
      <c r="I63" s="39" t="n">
        <v>0</v>
      </c>
      <c r="J63" s="39">
        <f>IF(E63&gt;0, (G63-I63)/E63, "")</f>
        <v/>
      </c>
      <c r="K63" s="39">
        <f>IF(F63&gt;0, (G63-I63)/F63, "")</f>
        <v/>
      </c>
      <c r="L63" s="40" t="n">
        <v>39.85</v>
      </c>
      <c r="M63" s="39">
        <f>IF(AND(ISNUMBER(L63), L63&gt;0), (J63/L63)*42, "")</f>
        <v/>
      </c>
      <c r="N63" s="39">
        <f>IF(M63&lt;&gt;"", M63/10, "")</f>
        <v/>
      </c>
      <c r="O63" s="39">
        <f>M63</f>
        <v/>
      </c>
      <c r="P63" s="39">
        <f>IF(AND(M63&lt;&gt;"", J63&lt;&gt;""), M63-J63, "")</f>
        <v/>
      </c>
      <c r="Q63" s="41" t="inlineStr">
        <is>
          <t>Matched</t>
        </is>
      </c>
      <c r="R63" s="21" t="inlineStr">
        <is>
          <t>Fully reconciled &amp; verified</t>
        </is>
      </c>
    </row>
    <row r="64">
      <c r="A64" s="26" t="n">
        <v>63</v>
      </c>
      <c r="B64" s="27" t="inlineStr">
        <is>
          <t>DP Traders</t>
        </is>
      </c>
      <c r="C64" s="27" t="inlineStr">
        <is>
          <t>INWDMSD27/0062 / PO:0005</t>
        </is>
      </c>
      <c r="D64" s="26" t="inlineStr">
        <is>
          <t>03-04-2026</t>
        </is>
      </c>
      <c r="E64" s="32" t="n">
        <v>29</v>
      </c>
      <c r="F64" s="33" t="n">
        <v>290</v>
      </c>
      <c r="G64" s="34" t="n">
        <v>2027966.58</v>
      </c>
      <c r="H64" s="34" t="n">
        <v>2027966.58</v>
      </c>
      <c r="I64" s="34" t="n">
        <v>0</v>
      </c>
      <c r="J64" s="34">
        <f>IF(E64&gt;0, (G64-I64)/E64, "")</f>
        <v/>
      </c>
      <c r="K64" s="34">
        <f>IF(F64&gt;0, (G64-I64)/F64, "")</f>
        <v/>
      </c>
      <c r="L64" s="35" t="n">
        <v>40.19</v>
      </c>
      <c r="M64" s="34">
        <f>IF(AND(ISNUMBER(L64), L64&gt;0), (J64/L64)*42, "")</f>
        <v/>
      </c>
      <c r="N64" s="34">
        <f>IF(M64&lt;&gt;"", M64/10, "")</f>
        <v/>
      </c>
      <c r="O64" s="34">
        <f>M64</f>
        <v/>
      </c>
      <c r="P64" s="34">
        <f>IF(AND(M64&lt;&gt;"", J64&lt;&gt;""), M64-J64, "")</f>
        <v/>
      </c>
      <c r="Q64" s="41" t="inlineStr">
        <is>
          <t>Matched</t>
        </is>
      </c>
      <c r="R64" s="27" t="inlineStr">
        <is>
          <t>Fully reconciled &amp; verified</t>
        </is>
      </c>
    </row>
    <row r="65">
      <c r="A65" s="20" t="n">
        <v>64</v>
      </c>
      <c r="B65" s="21" t="inlineStr">
        <is>
          <t>Jai Sri Rama Trading Company</t>
        </is>
      </c>
      <c r="C65" s="21" t="inlineStr">
        <is>
          <t>INWDMSD27/0063 / PO:1402</t>
        </is>
      </c>
      <c r="D65" s="20" t="inlineStr">
        <is>
          <t>03-04-2026</t>
        </is>
      </c>
      <c r="E65" s="37" t="n">
        <v>27.73</v>
      </c>
      <c r="F65" s="38" t="n">
        <v>277.3</v>
      </c>
      <c r="G65" s="39" t="n">
        <v>1904030.58</v>
      </c>
      <c r="H65" s="39" t="n">
        <v>1904030.58</v>
      </c>
      <c r="I65" s="39" t="n">
        <v>17761.70067030576</v>
      </c>
      <c r="J65" s="39">
        <f>IF(E65&gt;0, (G65-I65)/E65, "")</f>
        <v/>
      </c>
      <c r="K65" s="39">
        <f>IF(F65&gt;0, (G65-I65)/F65, "")</f>
        <v/>
      </c>
      <c r="L65" s="40" t="n">
        <v>39.72</v>
      </c>
      <c r="M65" s="39">
        <f>IF(AND(ISNUMBER(L65), L65&gt;0), (J65/L65)*42, "")</f>
        <v/>
      </c>
      <c r="N65" s="39">
        <f>IF(M65&lt;&gt;"", M65/10, "")</f>
        <v/>
      </c>
      <c r="O65" s="39">
        <f>M65</f>
        <v/>
      </c>
      <c r="P65" s="39">
        <f>IF(AND(M65&lt;&gt;"", J65&lt;&gt;""), M65-J65, "")</f>
        <v/>
      </c>
      <c r="Q65" s="41" t="inlineStr">
        <is>
          <t>Matched</t>
        </is>
      </c>
      <c r="R65" s="21" t="inlineStr">
        <is>
          <t>Deductions: Shortage: ₹1,732, Bardana: ₹229, Brokerage: ₹15,801</t>
        </is>
      </c>
    </row>
    <row r="66">
      <c r="A66" s="26" t="n">
        <v>65</v>
      </c>
      <c r="B66" s="27" t="inlineStr">
        <is>
          <t>Pankaj Bogi &amp; Company</t>
        </is>
      </c>
      <c r="C66" s="27" t="inlineStr">
        <is>
          <t>INWDMSD27/0064 / PO:1423</t>
        </is>
      </c>
      <c r="D66" s="26" t="inlineStr">
        <is>
          <t>03-04-2026</t>
        </is>
      </c>
      <c r="E66" s="32" t="n">
        <v>34.07</v>
      </c>
      <c r="F66" s="33" t="n">
        <v>340.7</v>
      </c>
      <c r="G66" s="34" t="n">
        <v>2373478.24</v>
      </c>
      <c r="H66" s="34" t="n">
        <v>2373478.24</v>
      </c>
      <c r="I66" s="34" t="n">
        <v>0</v>
      </c>
      <c r="J66" s="34">
        <f>IF(E66&gt;0, (G66-I66)/E66, "")</f>
        <v/>
      </c>
      <c r="K66" s="34">
        <f>IF(F66&gt;0, (G66-I66)/F66, "")</f>
        <v/>
      </c>
      <c r="L66" s="35" t="n">
        <v>39.73</v>
      </c>
      <c r="M66" s="34">
        <f>IF(AND(ISNUMBER(L66), L66&gt;0), (J66/L66)*42, "")</f>
        <v/>
      </c>
      <c r="N66" s="34">
        <f>IF(M66&lt;&gt;"", M66/10, "")</f>
        <v/>
      </c>
      <c r="O66" s="34">
        <f>M66</f>
        <v/>
      </c>
      <c r="P66" s="34">
        <f>IF(AND(M66&lt;&gt;"", J66&lt;&gt;""), M66-J66, "")</f>
        <v/>
      </c>
      <c r="Q66" s="41" t="inlineStr">
        <is>
          <t>Matched</t>
        </is>
      </c>
      <c r="R66" s="27" t="inlineStr">
        <is>
          <t>Fully reconciled &amp; verified</t>
        </is>
      </c>
    </row>
    <row r="67">
      <c r="A67" s="20" t="n">
        <v>66</v>
      </c>
      <c r="B67" s="21" t="inlineStr">
        <is>
          <t>DP Traders</t>
        </is>
      </c>
      <c r="C67" s="21" t="inlineStr">
        <is>
          <t>INWDMSD27/0065 / PO:0005</t>
        </is>
      </c>
      <c r="D67" s="20" t="inlineStr">
        <is>
          <t>03-04-2026</t>
        </is>
      </c>
      <c r="E67" s="37" t="n">
        <v>29.42</v>
      </c>
      <c r="F67" s="38" t="n">
        <v>294.2</v>
      </c>
      <c r="G67" s="39" t="n">
        <v>2057789.62</v>
      </c>
      <c r="H67" s="39" t="n">
        <v>2057789.62</v>
      </c>
      <c r="I67" s="39" t="n">
        <v>17148.24683333324</v>
      </c>
      <c r="J67" s="39">
        <f>IF(E67&gt;0, (G67-I67)/E67, "")</f>
        <v/>
      </c>
      <c r="K67" s="39">
        <f>IF(F67&gt;0, (G67-I67)/F67, "")</f>
        <v/>
      </c>
      <c r="L67" s="40" t="n">
        <v>39.27</v>
      </c>
      <c r="M67" s="39">
        <f>IF(AND(ISNUMBER(L67), L67&gt;0), (J67/L67)*42, "")</f>
        <v/>
      </c>
      <c r="N67" s="39">
        <f>IF(M67&lt;&gt;"", M67/10, "")</f>
        <v/>
      </c>
      <c r="O67" s="39">
        <f>M67</f>
        <v/>
      </c>
      <c r="P67" s="39">
        <f>IF(AND(M67&lt;&gt;"", J67&lt;&gt;""), M67-J67, "")</f>
        <v/>
      </c>
      <c r="Q67" s="41" t="inlineStr">
        <is>
          <t>Matched</t>
        </is>
      </c>
      <c r="R67" s="21" t="inlineStr">
        <is>
          <t>Deductions: Oil: ₹17,148</t>
        </is>
      </c>
    </row>
    <row r="68">
      <c r="A68" s="26" t="n">
        <v>67</v>
      </c>
      <c r="B68" s="27" t="inlineStr">
        <is>
          <t>DP Traders</t>
        </is>
      </c>
      <c r="C68" s="27" t="inlineStr">
        <is>
          <t>INWDMSD27/0066 / PO:1421</t>
        </is>
      </c>
      <c r="D68" s="26" t="inlineStr">
        <is>
          <t>03-04-2026</t>
        </is>
      </c>
      <c r="E68" s="32" t="n">
        <v>33.72</v>
      </c>
      <c r="F68" s="33" t="n">
        <v>337.2</v>
      </c>
      <c r="G68" s="34" t="n">
        <v>2347340.11</v>
      </c>
      <c r="H68" s="34" t="n">
        <v>2347340.11</v>
      </c>
      <c r="I68" s="34" t="n">
        <v>0</v>
      </c>
      <c r="J68" s="34">
        <f>IF(E68&gt;0, (G68-I68)/E68, "")</f>
        <v/>
      </c>
      <c r="K68" s="34">
        <f>IF(F68&gt;0, (G68-I68)/F68, "")</f>
        <v/>
      </c>
      <c r="L68" s="35" t="n">
        <v>39.92</v>
      </c>
      <c r="M68" s="34">
        <f>IF(AND(ISNUMBER(L68), L68&gt;0), (J68/L68)*42, "")</f>
        <v/>
      </c>
      <c r="N68" s="34">
        <f>IF(M68&lt;&gt;"", M68/10, "")</f>
        <v/>
      </c>
      <c r="O68" s="34">
        <f>M68</f>
        <v/>
      </c>
      <c r="P68" s="34">
        <f>IF(AND(M68&lt;&gt;"", J68&lt;&gt;""), M68-J68, "")</f>
        <v/>
      </c>
      <c r="Q68" s="41" t="inlineStr">
        <is>
          <t>Matched</t>
        </is>
      </c>
      <c r="R68" s="27" t="inlineStr">
        <is>
          <t>Fully reconciled &amp; verified</t>
        </is>
      </c>
    </row>
    <row r="69">
      <c r="A69" s="20" t="n">
        <v>68</v>
      </c>
      <c r="B69" s="21" t="inlineStr">
        <is>
          <t>DP Traders</t>
        </is>
      </c>
      <c r="C69" s="21" t="inlineStr">
        <is>
          <t>INWDMSD27/0067 / PO:0002</t>
        </is>
      </c>
      <c r="D69" s="20" t="inlineStr">
        <is>
          <t>03-04-2026</t>
        </is>
      </c>
      <c r="E69" s="37" t="n">
        <v>30.69</v>
      </c>
      <c r="F69" s="38" t="n">
        <v>306.9</v>
      </c>
      <c r="G69" s="39" t="n">
        <v>2144095.63</v>
      </c>
      <c r="H69" s="39" t="n">
        <v>2144095.63</v>
      </c>
      <c r="I69" s="39" t="n">
        <v>0</v>
      </c>
      <c r="J69" s="39">
        <f>IF(E69&gt;0, (G69-I69)/E69, "")</f>
        <v/>
      </c>
      <c r="K69" s="39">
        <f>IF(F69&gt;0, (G69-I69)/F69, "")</f>
        <v/>
      </c>
      <c r="L69" s="40" t="n">
        <v>39.35</v>
      </c>
      <c r="M69" s="39">
        <f>IF(AND(ISNUMBER(L69), L69&gt;0), (J69/L69)*42, "")</f>
        <v/>
      </c>
      <c r="N69" s="39">
        <f>IF(M69&lt;&gt;"", M69/10, "")</f>
        <v/>
      </c>
      <c r="O69" s="39">
        <f>M69</f>
        <v/>
      </c>
      <c r="P69" s="39">
        <f>IF(AND(M69&lt;&gt;"", J69&lt;&gt;""), M69-J69, "")</f>
        <v/>
      </c>
      <c r="Q69" s="41" t="inlineStr">
        <is>
          <t>Matched</t>
        </is>
      </c>
      <c r="R69" s="21" t="inlineStr">
        <is>
          <t>Fully reconciled &amp; verified</t>
        </is>
      </c>
    </row>
    <row r="70">
      <c r="A70" s="26" t="n">
        <v>69</v>
      </c>
      <c r="B70" s="27" t="inlineStr">
        <is>
          <t>DP Traders</t>
        </is>
      </c>
      <c r="C70" s="27" t="inlineStr">
        <is>
          <t>INWDMSD27/0068 / PO:0002</t>
        </is>
      </c>
      <c r="D70" s="26" t="inlineStr">
        <is>
          <t>03-04-2026</t>
        </is>
      </c>
      <c r="E70" s="32" t="n">
        <v>30.55</v>
      </c>
      <c r="F70" s="33" t="n">
        <v>305.5</v>
      </c>
      <c r="G70" s="34" t="n">
        <v>2135587.32</v>
      </c>
      <c r="H70" s="34" t="n">
        <v>2135587.32</v>
      </c>
      <c r="I70" s="34" t="n">
        <v>0</v>
      </c>
      <c r="J70" s="34">
        <f>IF(E70&gt;0, (G70-I70)/E70, "")</f>
        <v/>
      </c>
      <c r="K70" s="34">
        <f>IF(F70&gt;0, (G70-I70)/F70, "")</f>
        <v/>
      </c>
      <c r="L70" s="35" t="n">
        <v>39.4</v>
      </c>
      <c r="M70" s="34">
        <f>IF(AND(ISNUMBER(L70), L70&gt;0), (J70/L70)*42, "")</f>
        <v/>
      </c>
      <c r="N70" s="34">
        <f>IF(M70&lt;&gt;"", M70/10, "")</f>
        <v/>
      </c>
      <c r="O70" s="34">
        <f>M70</f>
        <v/>
      </c>
      <c r="P70" s="34">
        <f>IF(AND(M70&lt;&gt;"", J70&lt;&gt;""), M70-J70, "")</f>
        <v/>
      </c>
      <c r="Q70" s="41" t="inlineStr">
        <is>
          <t>Matched</t>
        </is>
      </c>
      <c r="R70" s="27" t="inlineStr">
        <is>
          <t>Fully reconciled &amp; verified</t>
        </is>
      </c>
    </row>
    <row r="71">
      <c r="A71" s="20" t="n">
        <v>70</v>
      </c>
      <c r="B71" s="21" t="inlineStr">
        <is>
          <t>Bhawani Trading Company</t>
        </is>
      </c>
      <c r="C71" s="21" t="inlineStr">
        <is>
          <t>INWDMSD27/0069 / PO:1424</t>
        </is>
      </c>
      <c r="D71" s="20" t="inlineStr">
        <is>
          <t>03-04-2026</t>
        </is>
      </c>
      <c r="E71" s="37" t="n">
        <v>43.07</v>
      </c>
      <c r="F71" s="38" t="n">
        <v>430.7</v>
      </c>
      <c r="G71" s="39" t="n">
        <v>3009144.43</v>
      </c>
      <c r="H71" s="39" t="n">
        <v>3009144.43</v>
      </c>
      <c r="I71" s="39" t="n">
        <v>0</v>
      </c>
      <c r="J71" s="39">
        <f>IF(E71&gt;0, (G71-I71)/E71, "")</f>
        <v/>
      </c>
      <c r="K71" s="39">
        <f>IF(F71&gt;0, (G71-I71)/F71, "")</f>
        <v/>
      </c>
      <c r="L71" s="40" t="n">
        <v>40.48</v>
      </c>
      <c r="M71" s="39">
        <f>IF(AND(ISNUMBER(L71), L71&gt;0), (J71/L71)*42, "")</f>
        <v/>
      </c>
      <c r="N71" s="39">
        <f>IF(M71&lt;&gt;"", M71/10, "")</f>
        <v/>
      </c>
      <c r="O71" s="39">
        <f>M71</f>
        <v/>
      </c>
      <c r="P71" s="39">
        <f>IF(AND(M71&lt;&gt;"", J71&lt;&gt;""), M71-J71, "")</f>
        <v/>
      </c>
      <c r="Q71" s="41" t="inlineStr">
        <is>
          <t>Matched</t>
        </is>
      </c>
      <c r="R71" s="21" t="inlineStr">
        <is>
          <t>Fully reconciled &amp; verified</t>
        </is>
      </c>
    </row>
    <row r="72">
      <c r="A72" s="26" t="n">
        <v>71</v>
      </c>
      <c r="B72" s="27" t="inlineStr">
        <is>
          <t>Pankaj Bogi &amp; Company</t>
        </is>
      </c>
      <c r="C72" s="27" t="inlineStr">
        <is>
          <t>INWDMSD27/0070 / PO:1423</t>
        </is>
      </c>
      <c r="D72" s="26" t="inlineStr">
        <is>
          <t>03-04-2026</t>
        </is>
      </c>
      <c r="E72" s="32" t="n">
        <v>33.29</v>
      </c>
      <c r="F72" s="33" t="n">
        <v>332.9</v>
      </c>
      <c r="G72" s="34" t="n">
        <v>2331094.7</v>
      </c>
      <c r="H72" s="34" t="n">
        <v>2331094.7</v>
      </c>
      <c r="I72" s="34" t="n">
        <v>7911.594133333575</v>
      </c>
      <c r="J72" s="34">
        <f>IF(E72&gt;0, (G72-I72)/E72, "")</f>
        <v/>
      </c>
      <c r="K72" s="34">
        <f>IF(F72&gt;0, (G72-I72)/F72, "")</f>
        <v/>
      </c>
      <c r="L72" s="35" t="n">
        <v>40.42</v>
      </c>
      <c r="M72" s="34">
        <f>IF(AND(ISNUMBER(L72), L72&gt;0), (J72/L72)*42, "")</f>
        <v/>
      </c>
      <c r="N72" s="34">
        <f>IF(M72&lt;&gt;"", M72/10, "")</f>
        <v/>
      </c>
      <c r="O72" s="34">
        <f>M72</f>
        <v/>
      </c>
      <c r="P72" s="34">
        <f>IF(AND(M72&lt;&gt;"", J72&lt;&gt;""), M72-J72, "")</f>
        <v/>
      </c>
      <c r="Q72" s="41" t="inlineStr">
        <is>
          <t>Matched</t>
        </is>
      </c>
      <c r="R72" s="27" t="inlineStr">
        <is>
          <t>Deductions: Shortage: ₹7,912</t>
        </is>
      </c>
    </row>
    <row r="73">
      <c r="A73" s="20" t="n">
        <v>72</v>
      </c>
      <c r="B73" s="21" t="inlineStr">
        <is>
          <t>DP Traders</t>
        </is>
      </c>
      <c r="C73" s="21" t="inlineStr">
        <is>
          <t>INWDMSD27/0071 / PO:0002</t>
        </is>
      </c>
      <c r="D73" s="20" t="inlineStr">
        <is>
          <t>03-04-2026</t>
        </is>
      </c>
      <c r="E73" s="37" t="n">
        <v>30.03</v>
      </c>
      <c r="F73" s="38" t="n">
        <v>300.3</v>
      </c>
      <c r="G73" s="39" t="n">
        <v>2093045.74</v>
      </c>
      <c r="H73" s="39" t="n">
        <v>2093045.74</v>
      </c>
      <c r="I73" s="39" t="n">
        <v>0</v>
      </c>
      <c r="J73" s="39">
        <f>IF(E73&gt;0, (G73-I73)/E73, "")</f>
        <v/>
      </c>
      <c r="K73" s="39">
        <f>IF(F73&gt;0, (G73-I73)/F73, "")</f>
        <v/>
      </c>
      <c r="L73" s="40" t="n">
        <v>39.62</v>
      </c>
      <c r="M73" s="39">
        <f>IF(AND(ISNUMBER(L73), L73&gt;0), (J73/L73)*42, "")</f>
        <v/>
      </c>
      <c r="N73" s="39">
        <f>IF(M73&lt;&gt;"", M73/10, "")</f>
        <v/>
      </c>
      <c r="O73" s="39">
        <f>M73</f>
        <v/>
      </c>
      <c r="P73" s="39">
        <f>IF(AND(M73&lt;&gt;"", J73&lt;&gt;""), M73-J73, "")</f>
        <v/>
      </c>
      <c r="Q73" s="41" t="inlineStr">
        <is>
          <t>Matched</t>
        </is>
      </c>
      <c r="R73" s="21" t="inlineStr">
        <is>
          <t>Fully reconciled &amp; verified</t>
        </is>
      </c>
    </row>
    <row r="74">
      <c r="A74" s="26" t="n">
        <v>73</v>
      </c>
      <c r="B74" s="27" t="inlineStr">
        <is>
          <t>DP Traders</t>
        </is>
      </c>
      <c r="C74" s="27" t="inlineStr">
        <is>
          <t>INWDMSD27/0072 / PO:0002</t>
        </is>
      </c>
      <c r="D74" s="26" t="inlineStr">
        <is>
          <t>03-04-2026</t>
        </is>
      </c>
      <c r="E74" s="32" t="n">
        <v>30.66</v>
      </c>
      <c r="F74" s="33" t="n">
        <v>306.6</v>
      </c>
      <c r="G74" s="34" t="n">
        <v>2139841.47</v>
      </c>
      <c r="H74" s="34" t="n">
        <v>2139841.47</v>
      </c>
      <c r="I74" s="34" t="n">
        <v>0</v>
      </c>
      <c r="J74" s="34">
        <f>IF(E74&gt;0, (G74-I74)/E74, "")</f>
        <v/>
      </c>
      <c r="K74" s="34">
        <f>IF(F74&gt;0, (G74-I74)/F74, "")</f>
        <v/>
      </c>
      <c r="L74" s="35" t="n">
        <v>40.05</v>
      </c>
      <c r="M74" s="34">
        <f>IF(AND(ISNUMBER(L74), L74&gt;0), (J74/L74)*42, "")</f>
        <v/>
      </c>
      <c r="N74" s="34">
        <f>IF(M74&lt;&gt;"", M74/10, "")</f>
        <v/>
      </c>
      <c r="O74" s="34">
        <f>M74</f>
        <v/>
      </c>
      <c r="P74" s="34">
        <f>IF(AND(M74&lt;&gt;"", J74&lt;&gt;""), M74-J74, "")</f>
        <v/>
      </c>
      <c r="Q74" s="41" t="inlineStr">
        <is>
          <t>Matched</t>
        </is>
      </c>
      <c r="R74" s="27" t="inlineStr">
        <is>
          <t>Fully reconciled &amp; verified</t>
        </is>
      </c>
    </row>
    <row r="75">
      <c r="A75" s="20" t="n">
        <v>74</v>
      </c>
      <c r="B75" s="21" t="inlineStr">
        <is>
          <t>Pankaj Bogi &amp; Company</t>
        </is>
      </c>
      <c r="C75" s="21" t="inlineStr">
        <is>
          <t>INWDMSD27/0073 / PO:1423</t>
        </is>
      </c>
      <c r="D75" s="20" t="inlineStr">
        <is>
          <t>03-04-2026</t>
        </is>
      </c>
      <c r="E75" s="37" t="n">
        <v>31.15</v>
      </c>
      <c r="F75" s="38" t="n">
        <v>311.5</v>
      </c>
      <c r="G75" s="39" t="n">
        <v>2178513.96</v>
      </c>
      <c r="H75" s="39" t="n">
        <v>2178513.96</v>
      </c>
      <c r="I75" s="39" t="n">
        <v>4591.550175097197</v>
      </c>
      <c r="J75" s="39">
        <f>IF(E75&gt;0, (G75-I75)/E75, "")</f>
        <v/>
      </c>
      <c r="K75" s="39">
        <f>IF(F75&gt;0, (G75-I75)/F75, "")</f>
        <v/>
      </c>
      <c r="L75" s="40" t="n">
        <v>40.2</v>
      </c>
      <c r="M75" s="39">
        <f>IF(AND(ISNUMBER(L75), L75&gt;0), (J75/L75)*42, "")</f>
        <v/>
      </c>
      <c r="N75" s="39">
        <f>IF(M75&lt;&gt;"", M75/10, "")</f>
        <v/>
      </c>
      <c r="O75" s="39">
        <f>M75</f>
        <v/>
      </c>
      <c r="P75" s="39">
        <f>IF(AND(M75&lt;&gt;"", J75&lt;&gt;""), M75-J75, "")</f>
        <v/>
      </c>
      <c r="Q75" s="41" t="inlineStr">
        <is>
          <t>Matched</t>
        </is>
      </c>
      <c r="R75" s="21" t="inlineStr">
        <is>
          <t>Deductions: Shortage: ₹4,592</t>
        </is>
      </c>
    </row>
    <row r="76">
      <c r="A76" s="26" t="n">
        <v>75</v>
      </c>
      <c r="B76" s="27" t="inlineStr">
        <is>
          <t>Lucky Enterprises</t>
        </is>
      </c>
      <c r="C76" s="27" t="inlineStr">
        <is>
          <t>INWDMSD27/0074 / PO:1422</t>
        </is>
      </c>
      <c r="D76" s="26" t="inlineStr">
        <is>
          <t>03-04-2026</t>
        </is>
      </c>
      <c r="E76" s="32" t="n">
        <v>39.755</v>
      </c>
      <c r="F76" s="33" t="n">
        <v>397.55</v>
      </c>
      <c r="G76" s="34" t="n">
        <v>2748085.2</v>
      </c>
      <c r="H76" s="34" t="n">
        <v>2748085.2</v>
      </c>
      <c r="I76" s="34" t="n">
        <v>0</v>
      </c>
      <c r="J76" s="34">
        <f>IF(E76&gt;0, (G76-I76)/E76, "")</f>
        <v/>
      </c>
      <c r="K76" s="34">
        <f>IF(F76&gt;0, (G76-I76)/F76, "")</f>
        <v/>
      </c>
      <c r="L76" s="35" t="n">
        <v>40.34</v>
      </c>
      <c r="M76" s="34">
        <f>IF(AND(ISNUMBER(L76), L76&gt;0), (J76/L76)*42, "")</f>
        <v/>
      </c>
      <c r="N76" s="34">
        <f>IF(M76&lt;&gt;"", M76/10, "")</f>
        <v/>
      </c>
      <c r="O76" s="34">
        <f>M76</f>
        <v/>
      </c>
      <c r="P76" s="34">
        <f>IF(AND(M76&lt;&gt;"", J76&lt;&gt;""), M76-J76, "")</f>
        <v/>
      </c>
      <c r="Q76" s="41" t="inlineStr">
        <is>
          <t>Matched</t>
        </is>
      </c>
      <c r="R76" s="27" t="inlineStr">
        <is>
          <t>Fully reconciled &amp; verified</t>
        </is>
      </c>
    </row>
    <row r="77">
      <c r="A77" s="20" t="n">
        <v>76</v>
      </c>
      <c r="B77" s="21" t="inlineStr">
        <is>
          <t>Lucky Enterprises</t>
        </is>
      </c>
      <c r="C77" s="21" t="inlineStr">
        <is>
          <t>INWDMSD27/0074 / PO:1411</t>
        </is>
      </c>
      <c r="D77" s="20" t="inlineStr">
        <is>
          <t>03-04-2026</t>
        </is>
      </c>
      <c r="E77" s="37" t="n">
        <v>8.945</v>
      </c>
      <c r="F77" s="38" t="n">
        <v>89.45</v>
      </c>
      <c r="G77" s="39" t="n">
        <v>600553.8</v>
      </c>
      <c r="H77" s="39" t="n">
        <v>600553.8</v>
      </c>
      <c r="I77" s="39" t="n">
        <v>0</v>
      </c>
      <c r="J77" s="39">
        <f>IF(E77&gt;0, (G77-I77)/E77, "")</f>
        <v/>
      </c>
      <c r="K77" s="39">
        <f>IF(F77&gt;0, (G77-I77)/F77, "")</f>
        <v/>
      </c>
      <c r="L77" s="40" t="n">
        <v>40.34</v>
      </c>
      <c r="M77" s="39">
        <f>IF(AND(ISNUMBER(L77), L77&gt;0), (J77/L77)*42, "")</f>
        <v/>
      </c>
      <c r="N77" s="39">
        <f>IF(M77&lt;&gt;"", M77/10, "")</f>
        <v/>
      </c>
      <c r="O77" s="39">
        <f>M77</f>
        <v/>
      </c>
      <c r="P77" s="39">
        <f>IF(AND(M77&lt;&gt;"", J77&lt;&gt;""), M77-J77, "")</f>
        <v/>
      </c>
      <c r="Q77" s="41" t="inlineStr">
        <is>
          <t>Matched</t>
        </is>
      </c>
      <c r="R77" s="21" t="inlineStr">
        <is>
          <t>Fully reconciled &amp; verified</t>
        </is>
      </c>
    </row>
    <row r="78">
      <c r="A78" s="26" t="n">
        <v>77</v>
      </c>
      <c r="B78" s="27" t="inlineStr">
        <is>
          <t>Godara Enterprises</t>
        </is>
      </c>
      <c r="C78" s="27" t="inlineStr">
        <is>
          <t>INWDMSD27/0075 / PO:0009</t>
        </is>
      </c>
      <c r="D78" s="26" t="inlineStr">
        <is>
          <t>03-04-2026</t>
        </is>
      </c>
      <c r="E78" s="32" t="n">
        <v>35.18</v>
      </c>
      <c r="F78" s="33" t="n">
        <v>351.8</v>
      </c>
      <c r="G78" s="34" t="n">
        <v>2450452.964</v>
      </c>
      <c r="H78" s="34" t="n">
        <v>2450452.964</v>
      </c>
      <c r="I78" s="34" t="n">
        <v>478.584</v>
      </c>
      <c r="J78" s="34">
        <f>IF(E78&gt;0, (G78-I78)/E78, "")</f>
        <v/>
      </c>
      <c r="K78" s="34">
        <f>IF(F78&gt;0, (G78-I78)/F78, "")</f>
        <v/>
      </c>
      <c r="L78" s="35" t="n">
        <v>39.48</v>
      </c>
      <c r="M78" s="34">
        <f>IF(AND(ISNUMBER(L78), L78&gt;0), (J78/L78)*42, "")</f>
        <v/>
      </c>
      <c r="N78" s="34">
        <f>IF(M78&lt;&gt;"", M78/10, "")</f>
        <v/>
      </c>
      <c r="O78" s="34">
        <f>M78</f>
        <v/>
      </c>
      <c r="P78" s="34">
        <f>IF(AND(M78&lt;&gt;"", J78&lt;&gt;""), M78-J78, "")</f>
        <v/>
      </c>
      <c r="Q78" s="41" t="inlineStr">
        <is>
          <t>Matched</t>
        </is>
      </c>
      <c r="R78" s="27" t="inlineStr">
        <is>
          <t>Deductions: Brokerage: ₹479</t>
        </is>
      </c>
    </row>
    <row r="79">
      <c r="A79" s="20" t="n">
        <v>78</v>
      </c>
      <c r="B79" s="21" t="inlineStr">
        <is>
          <t>Bhawani Trading Company</t>
        </is>
      </c>
      <c r="C79" s="21" t="inlineStr">
        <is>
          <t>INWDMSD27/0076 / PO:1424</t>
        </is>
      </c>
      <c r="D79" s="20" t="inlineStr">
        <is>
          <t>04-04-2026</t>
        </is>
      </c>
      <c r="E79" s="37" t="n">
        <v>26.91</v>
      </c>
      <c r="F79" s="38" t="n">
        <v>269.1</v>
      </c>
      <c r="G79" s="39" t="n">
        <v>1882840.37</v>
      </c>
      <c r="H79" s="39" t="n">
        <v>1882840.37</v>
      </c>
      <c r="I79" s="39" t="n">
        <v>0</v>
      </c>
      <c r="J79" s="39">
        <f>IF(E79&gt;0, (G79-I79)/E79, "")</f>
        <v/>
      </c>
      <c r="K79" s="39">
        <f>IF(F79&gt;0, (G79-I79)/F79, "")</f>
        <v/>
      </c>
      <c r="L79" s="40" t="n">
        <v>40.78</v>
      </c>
      <c r="M79" s="39">
        <f>IF(AND(ISNUMBER(L79), L79&gt;0), (J79/L79)*42, "")</f>
        <v/>
      </c>
      <c r="N79" s="39">
        <f>IF(M79&lt;&gt;"", M79/10, "")</f>
        <v/>
      </c>
      <c r="O79" s="39">
        <f>M79</f>
        <v/>
      </c>
      <c r="P79" s="39">
        <f>IF(AND(M79&lt;&gt;"", J79&lt;&gt;""), M79-J79, "")</f>
        <v/>
      </c>
      <c r="Q79" s="41" t="inlineStr">
        <is>
          <t>Matched</t>
        </is>
      </c>
      <c r="R79" s="21" t="inlineStr">
        <is>
          <t>Fully reconciled &amp; verified</t>
        </is>
      </c>
    </row>
    <row r="80">
      <c r="A80" s="26" t="n">
        <v>79</v>
      </c>
      <c r="B80" s="27" t="inlineStr">
        <is>
          <t>Lucky Enterprises</t>
        </is>
      </c>
      <c r="C80" s="27" t="inlineStr">
        <is>
          <t>INWDMSD27/0077 / PO:0012</t>
        </is>
      </c>
      <c r="D80" s="26" t="inlineStr">
        <is>
          <t>04-04-2026</t>
        </is>
      </c>
      <c r="E80" s="32" t="n">
        <v>42.19</v>
      </c>
      <c r="F80" s="33" t="n">
        <v>421.9</v>
      </c>
      <c r="G80" s="34" t="n">
        <v>2921826.6</v>
      </c>
      <c r="H80" s="34" t="n">
        <v>2921826.6</v>
      </c>
      <c r="I80" s="34" t="n">
        <v>693</v>
      </c>
      <c r="J80" s="34">
        <f>IF(E80&gt;0, (G80-I80)/E80, "")</f>
        <v/>
      </c>
      <c r="K80" s="34">
        <f>IF(F80&gt;0, (G80-I80)/F80, "")</f>
        <v/>
      </c>
      <c r="L80" s="35" t="n">
        <v>40.05</v>
      </c>
      <c r="M80" s="34">
        <f>IF(AND(ISNUMBER(L80), L80&gt;0), (J80/L80)*42, "")</f>
        <v/>
      </c>
      <c r="N80" s="34">
        <f>IF(M80&lt;&gt;"", M80/10, "")</f>
        <v/>
      </c>
      <c r="O80" s="34">
        <f>M80</f>
        <v/>
      </c>
      <c r="P80" s="34">
        <f>IF(AND(M80&lt;&gt;"", J80&lt;&gt;""), M80-J80, "")</f>
        <v/>
      </c>
      <c r="Q80" s="41" t="inlineStr">
        <is>
          <t>Matched</t>
        </is>
      </c>
      <c r="R80" s="27" t="inlineStr">
        <is>
          <t>Deductions: Bardana: ₹693</t>
        </is>
      </c>
    </row>
    <row r="81">
      <c r="A81" s="20" t="n">
        <v>80</v>
      </c>
      <c r="B81" s="21" t="inlineStr">
        <is>
          <t>DP Traders</t>
        </is>
      </c>
      <c r="C81" s="21" t="inlineStr">
        <is>
          <t>INWDMSD27/0078 / PO:0003</t>
        </is>
      </c>
      <c r="D81" s="20" t="inlineStr">
        <is>
          <t>04-04-2026</t>
        </is>
      </c>
      <c r="E81" s="37" t="n">
        <v>38.23</v>
      </c>
      <c r="F81" s="38" t="n">
        <v>382.3</v>
      </c>
      <c r="G81" s="39" t="n">
        <v>2665385.78</v>
      </c>
      <c r="H81" s="39" t="n">
        <v>2665385.78</v>
      </c>
      <c r="I81" s="39" t="n">
        <v>0</v>
      </c>
      <c r="J81" s="39">
        <f>IF(E81&gt;0, (G81-I81)/E81, "")</f>
        <v/>
      </c>
      <c r="K81" s="39">
        <f>IF(F81&gt;0, (G81-I81)/F81, "")</f>
        <v/>
      </c>
      <c r="L81" s="40" t="n">
        <v>39.73</v>
      </c>
      <c r="M81" s="39">
        <f>IF(AND(ISNUMBER(L81), L81&gt;0), (J81/L81)*42, "")</f>
        <v/>
      </c>
      <c r="N81" s="39">
        <f>IF(M81&lt;&gt;"", M81/10, "")</f>
        <v/>
      </c>
      <c r="O81" s="39">
        <f>M81</f>
        <v/>
      </c>
      <c r="P81" s="39">
        <f>IF(AND(M81&lt;&gt;"", J81&lt;&gt;""), M81-J81, "")</f>
        <v/>
      </c>
      <c r="Q81" s="41" t="inlineStr">
        <is>
          <t>Matched</t>
        </is>
      </c>
      <c r="R81" s="21" t="inlineStr">
        <is>
          <t>Fully reconciled &amp; verified</t>
        </is>
      </c>
    </row>
    <row r="82">
      <c r="A82" s="26" t="n">
        <v>81</v>
      </c>
      <c r="B82" s="27" t="inlineStr">
        <is>
          <t>DP Traders</t>
        </is>
      </c>
      <c r="C82" s="27" t="inlineStr">
        <is>
          <t>INWDMSD27/0079 / PO:0003</t>
        </is>
      </c>
      <c r="D82" s="26" t="inlineStr">
        <is>
          <t>04-04-2026</t>
        </is>
      </c>
      <c r="E82" s="32" t="n">
        <v>37.71</v>
      </c>
      <c r="F82" s="33" t="n">
        <v>377.1</v>
      </c>
      <c r="G82" s="34" t="n">
        <v>2627126.65</v>
      </c>
      <c r="H82" s="34" t="n">
        <v>2627126.65</v>
      </c>
      <c r="I82" s="34" t="n">
        <v>0</v>
      </c>
      <c r="J82" s="34">
        <f>IF(E82&gt;0, (G82-I82)/E82, "")</f>
        <v/>
      </c>
      <c r="K82" s="34">
        <f>IF(F82&gt;0, (G82-I82)/F82, "")</f>
        <v/>
      </c>
      <c r="L82" s="35" t="n">
        <v>39.58</v>
      </c>
      <c r="M82" s="34">
        <f>IF(AND(ISNUMBER(L82), L82&gt;0), (J82/L82)*42, "")</f>
        <v/>
      </c>
      <c r="N82" s="34">
        <f>IF(M82&lt;&gt;"", M82/10, "")</f>
        <v/>
      </c>
      <c r="O82" s="34">
        <f>M82</f>
        <v/>
      </c>
      <c r="P82" s="34">
        <f>IF(AND(M82&lt;&gt;"", J82&lt;&gt;""), M82-J82, "")</f>
        <v/>
      </c>
      <c r="Q82" s="41" t="inlineStr">
        <is>
          <t>Matched</t>
        </is>
      </c>
      <c r="R82" s="27" t="inlineStr">
        <is>
          <t>Fully reconciled &amp; verified</t>
        </is>
      </c>
    </row>
    <row r="83">
      <c r="A83" s="20" t="n">
        <v>82</v>
      </c>
      <c r="B83" s="21" t="inlineStr">
        <is>
          <t>DP Traders</t>
        </is>
      </c>
      <c r="C83" s="21" t="inlineStr">
        <is>
          <t>INWDMSD27/0080 / PO:0003</t>
        </is>
      </c>
      <c r="D83" s="20" t="inlineStr">
        <is>
          <t>04-04-2026</t>
        </is>
      </c>
      <c r="E83" s="37" t="n">
        <v>37.53</v>
      </c>
      <c r="F83" s="38" t="n">
        <v>375.3</v>
      </c>
      <c r="G83" s="39" t="n">
        <v>2618624.62</v>
      </c>
      <c r="H83" s="39" t="n">
        <v>2618624.62</v>
      </c>
      <c r="I83" s="39" t="n">
        <v>0</v>
      </c>
      <c r="J83" s="39">
        <f>IF(E83&gt;0, (G83-I83)/E83, "")</f>
        <v/>
      </c>
      <c r="K83" s="39">
        <f>IF(F83&gt;0, (G83-I83)/F83, "")</f>
        <v/>
      </c>
      <c r="L83" s="40" t="n">
        <v>39.42</v>
      </c>
      <c r="M83" s="39">
        <f>IF(AND(ISNUMBER(L83), L83&gt;0), (J83/L83)*42, "")</f>
        <v/>
      </c>
      <c r="N83" s="39">
        <f>IF(M83&lt;&gt;"", M83/10, "")</f>
        <v/>
      </c>
      <c r="O83" s="39">
        <f>M83</f>
        <v/>
      </c>
      <c r="P83" s="39">
        <f>IF(AND(M83&lt;&gt;"", J83&lt;&gt;""), M83-J83, "")</f>
        <v/>
      </c>
      <c r="Q83" s="41" t="inlineStr">
        <is>
          <t>Matched</t>
        </is>
      </c>
      <c r="R83" s="21" t="inlineStr">
        <is>
          <t>Fully reconciled &amp; verified</t>
        </is>
      </c>
    </row>
    <row r="84">
      <c r="A84" s="26" t="n">
        <v>83</v>
      </c>
      <c r="B84" s="27" t="inlineStr">
        <is>
          <t>Bhawani Trading Company</t>
        </is>
      </c>
      <c r="C84" s="27" t="inlineStr">
        <is>
          <t>INWDMSD27/0081 / PO:1424</t>
        </is>
      </c>
      <c r="D84" s="26" t="inlineStr">
        <is>
          <t>04-04-2026</t>
        </is>
      </c>
      <c r="E84" s="32" t="n">
        <v>26.26</v>
      </c>
      <c r="F84" s="33" t="n">
        <v>262.6</v>
      </c>
      <c r="G84" s="34" t="n">
        <v>1831837.92</v>
      </c>
      <c r="H84" s="34" t="n">
        <v>1831837.92</v>
      </c>
      <c r="I84" s="34" t="n">
        <v>0</v>
      </c>
      <c r="J84" s="34">
        <f>IF(E84&gt;0, (G84-I84)/E84, "")</f>
        <v/>
      </c>
      <c r="K84" s="34">
        <f>IF(F84&gt;0, (G84-I84)/F84, "")</f>
        <v/>
      </c>
      <c r="L84" s="35" t="n">
        <v>40.2</v>
      </c>
      <c r="M84" s="34">
        <f>IF(AND(ISNUMBER(L84), L84&gt;0), (J84/L84)*42, "")</f>
        <v/>
      </c>
      <c r="N84" s="34">
        <f>IF(M84&lt;&gt;"", M84/10, "")</f>
        <v/>
      </c>
      <c r="O84" s="34">
        <f>M84</f>
        <v/>
      </c>
      <c r="P84" s="34">
        <f>IF(AND(M84&lt;&gt;"", J84&lt;&gt;""), M84-J84, "")</f>
        <v/>
      </c>
      <c r="Q84" s="41" t="inlineStr">
        <is>
          <t>Matched</t>
        </is>
      </c>
      <c r="R84" s="27" t="inlineStr">
        <is>
          <t>Fully reconciled &amp; verified</t>
        </is>
      </c>
    </row>
    <row r="85">
      <c r="A85" s="20" t="n">
        <v>84</v>
      </c>
      <c r="B85" s="21" t="inlineStr">
        <is>
          <t>Jai Sri Rama Trading Company</t>
        </is>
      </c>
      <c r="C85" s="21" t="inlineStr">
        <is>
          <t>INWDMSD27/0082 / PO:0011</t>
        </is>
      </c>
      <c r="D85" s="20" t="inlineStr">
        <is>
          <t>04-04-2026</t>
        </is>
      </c>
      <c r="E85" s="37" t="n">
        <v>43.76000000000001</v>
      </c>
      <c r="F85" s="38" t="n">
        <v>437.6</v>
      </c>
      <c r="G85" s="39" t="n">
        <v>3056337.19</v>
      </c>
      <c r="H85" s="39" t="n">
        <v>3056337.19</v>
      </c>
      <c r="I85" s="39" t="n">
        <v>21086.76817059095</v>
      </c>
      <c r="J85" s="39">
        <f>IF(E85&gt;0, (G85-I85)/E85, "")</f>
        <v/>
      </c>
      <c r="K85" s="39">
        <f>IF(F85&gt;0, (G85-I85)/F85, "")</f>
        <v/>
      </c>
      <c r="L85" s="40" t="n">
        <v>39.52</v>
      </c>
      <c r="M85" s="39">
        <f>IF(AND(ISNUMBER(L85), L85&gt;0), (J85/L85)*42, "")</f>
        <v/>
      </c>
      <c r="N85" s="39">
        <f>IF(M85&lt;&gt;"", M85/10, "")</f>
        <v/>
      </c>
      <c r="O85" s="39">
        <f>M85</f>
        <v/>
      </c>
      <c r="P85" s="39">
        <f>IF(AND(M85&lt;&gt;"", J85&lt;&gt;""), M85-J85, "")</f>
        <v/>
      </c>
      <c r="Q85" s="41" t="inlineStr">
        <is>
          <t>Matched</t>
        </is>
      </c>
      <c r="R85" s="21" t="inlineStr">
        <is>
          <t>Deductions: Shortage: ₹5,997, Bardana: ₹361, Brokerage: ₹14,729</t>
        </is>
      </c>
    </row>
    <row r="86">
      <c r="A86" s="26" t="n">
        <v>85</v>
      </c>
      <c r="B86" s="27" t="inlineStr">
        <is>
          <t>Godara Enterprises</t>
        </is>
      </c>
      <c r="C86" s="27" t="inlineStr">
        <is>
          <t>INWDMSD27/0083 / PO:0006</t>
        </is>
      </c>
      <c r="D86" s="26" t="inlineStr">
        <is>
          <t>04-04-2026</t>
        </is>
      </c>
      <c r="E86" s="32" t="n">
        <v>33.34</v>
      </c>
      <c r="F86" s="33" t="n">
        <v>333.4</v>
      </c>
      <c r="G86" s="34" t="n">
        <v>2095284.2</v>
      </c>
      <c r="H86" s="34" t="n">
        <v>2115842.2</v>
      </c>
      <c r="I86" s="34" t="n">
        <v>39319.30270883013</v>
      </c>
      <c r="J86" s="34">
        <f>IF(E86&gt;0, (G86-I86)/E86, "")</f>
        <v/>
      </c>
      <c r="K86" s="34">
        <f>IF(F86&gt;0, (G86-I86)/F86, "")</f>
        <v/>
      </c>
      <c r="L86" s="35" t="n">
        <v>39.49</v>
      </c>
      <c r="M86" s="34">
        <f>IF(AND(ISNUMBER(L86), L86&gt;0), (J86/L86)*42, "")</f>
        <v/>
      </c>
      <c r="N86" s="34">
        <f>IF(M86&lt;&gt;"", M86/10, "")</f>
        <v/>
      </c>
      <c r="O86" s="34">
        <f>M86</f>
        <v/>
      </c>
      <c r="P86" s="34">
        <f>IF(AND(M86&lt;&gt;"", J86&lt;&gt;""), M86-J86, "")</f>
        <v/>
      </c>
      <c r="Q86" s="36" t="inlineStr">
        <is>
          <t>Amount Discrepancy</t>
        </is>
      </c>
      <c r="R86" s="27" t="inlineStr">
        <is>
          <t>Debit Y vs Lab AN diff: ₹+20,558.00 | Deductions: Oil: ₹21,742, Shortage: ₹7,294, Brokerage: ₹10,284</t>
        </is>
      </c>
    </row>
    <row r="87">
      <c r="A87" s="20" t="n">
        <v>86</v>
      </c>
      <c r="B87" s="21" t="inlineStr">
        <is>
          <t>Godara Enterprises</t>
        </is>
      </c>
      <c r="C87" s="21" t="inlineStr">
        <is>
          <t>INWDMSD27/0083 / PO:1404</t>
        </is>
      </c>
      <c r="D87" s="20" t="inlineStr">
        <is>
          <t>04-04-2026</t>
        </is>
      </c>
      <c r="E87" s="37" t="n">
        <v>0</v>
      </c>
      <c r="F87" s="38" t="n">
        <v>0</v>
      </c>
      <c r="G87" s="39" t="n">
        <v>224692.6</v>
      </c>
      <c r="H87" s="39" t="n">
        <v>206266</v>
      </c>
      <c r="I87" s="39" t="n">
        <v>43.056</v>
      </c>
      <c r="J87" s="39">
        <f>IF(E87&gt;0, (G87-I87)/E87, "")</f>
        <v/>
      </c>
      <c r="K87" s="39">
        <f>IF(F87&gt;0, (G87-I87)/F87, "")</f>
        <v/>
      </c>
      <c r="L87" s="40" t="n">
        <v>39.49</v>
      </c>
      <c r="M87" s="39">
        <f>IF(AND(ISNUMBER(L87), L87&gt;0), (J87/L87)*42, "")</f>
        <v/>
      </c>
      <c r="N87" s="39">
        <f>IF(M87&lt;&gt;"", M87/10, "")</f>
        <v/>
      </c>
      <c r="O87" s="39">
        <f>M87</f>
        <v/>
      </c>
      <c r="P87" s="39">
        <f>IF(AND(M87&lt;&gt;"", J87&lt;&gt;""), M87-J87, "")</f>
        <v/>
      </c>
      <c r="Q87" s="42" t="inlineStr">
        <is>
          <t>Weight Zero</t>
        </is>
      </c>
      <c r="R87" s="21" t="inlineStr">
        <is>
          <t>Debit Y vs Lab AN diff: ₹-18,426.60 | Deductions: Brokerage: ₹43 | Received weight is zero</t>
        </is>
      </c>
    </row>
    <row r="88">
      <c r="A88" s="26" t="n">
        <v>87</v>
      </c>
      <c r="B88" s="27" t="inlineStr">
        <is>
          <t>Pankaj Bogi &amp; Company</t>
        </is>
      </c>
      <c r="C88" s="27" t="inlineStr">
        <is>
          <t>INWDMSD27/0084 / PO:1423</t>
        </is>
      </c>
      <c r="D88" s="26" t="inlineStr">
        <is>
          <t>04-04-2026</t>
        </is>
      </c>
      <c r="E88" s="32" t="n">
        <v>30.42</v>
      </c>
      <c r="F88" s="33" t="n">
        <v>304.2</v>
      </c>
      <c r="G88" s="34" t="n">
        <v>2127653.71</v>
      </c>
      <c r="H88" s="34" t="n">
        <v>2127653.71</v>
      </c>
      <c r="I88" s="34" t="n">
        <v>4732.828637782446</v>
      </c>
      <c r="J88" s="34">
        <f>IF(E88&gt;0, (G88-I88)/E88, "")</f>
        <v/>
      </c>
      <c r="K88" s="34">
        <f>IF(F88&gt;0, (G88-I88)/F88, "")</f>
        <v/>
      </c>
      <c r="L88" s="35" t="n">
        <v>40.7</v>
      </c>
      <c r="M88" s="34">
        <f>IF(AND(ISNUMBER(L88), L88&gt;0), (J88/L88)*42, "")</f>
        <v/>
      </c>
      <c r="N88" s="34">
        <f>IF(M88&lt;&gt;"", M88/10, "")</f>
        <v/>
      </c>
      <c r="O88" s="34">
        <f>M88</f>
        <v/>
      </c>
      <c r="P88" s="34">
        <f>IF(AND(M88&lt;&gt;"", J88&lt;&gt;""), M88-J88, "")</f>
        <v/>
      </c>
      <c r="Q88" s="41" t="inlineStr">
        <is>
          <t>Matched</t>
        </is>
      </c>
      <c r="R88" s="27" t="inlineStr">
        <is>
          <t>Deductions: Shortage: ₹4,733</t>
        </is>
      </c>
    </row>
    <row r="89">
      <c r="A89" s="20" t="n">
        <v>88</v>
      </c>
      <c r="B89" s="21" t="inlineStr">
        <is>
          <t>DP Traders</t>
        </is>
      </c>
      <c r="C89" s="21" t="inlineStr">
        <is>
          <t>INWDMSD27/0085 / PO:0003</t>
        </is>
      </c>
      <c r="D89" s="20" t="inlineStr">
        <is>
          <t>04-04-2026</t>
        </is>
      </c>
      <c r="E89" s="37" t="n">
        <v>38.69</v>
      </c>
      <c r="F89" s="38" t="n">
        <v>386.9</v>
      </c>
      <c r="G89" s="39" t="n">
        <v>2703644.9</v>
      </c>
      <c r="H89" s="39" t="n">
        <v>2703644.9</v>
      </c>
      <c r="I89" s="39" t="n">
        <v>0</v>
      </c>
      <c r="J89" s="39">
        <f>IF(E89&gt;0, (G89-I89)/E89, "")</f>
        <v/>
      </c>
      <c r="K89" s="39">
        <f>IF(F89&gt;0, (G89-I89)/F89, "")</f>
        <v/>
      </c>
      <c r="L89" s="40" t="n">
        <v>39.66</v>
      </c>
      <c r="M89" s="39">
        <f>IF(AND(ISNUMBER(L89), L89&gt;0), (J89/L89)*42, "")</f>
        <v/>
      </c>
      <c r="N89" s="39">
        <f>IF(M89&lt;&gt;"", M89/10, "")</f>
        <v/>
      </c>
      <c r="O89" s="39">
        <f>M89</f>
        <v/>
      </c>
      <c r="P89" s="39">
        <f>IF(AND(M89&lt;&gt;"", J89&lt;&gt;""), M89-J89, "")</f>
        <v/>
      </c>
      <c r="Q89" s="41" t="inlineStr">
        <is>
          <t>Matched</t>
        </is>
      </c>
      <c r="R89" s="21" t="inlineStr">
        <is>
          <t>Fully reconciled &amp; verified</t>
        </is>
      </c>
    </row>
    <row r="90">
      <c r="A90" s="26" t="n">
        <v>89</v>
      </c>
      <c r="B90" s="27" t="inlineStr">
        <is>
          <t>Bhawani Trading Company</t>
        </is>
      </c>
      <c r="C90" s="27" t="inlineStr">
        <is>
          <t>INWDMSD27/0086 / PO:1424</t>
        </is>
      </c>
      <c r="D90" s="26" t="inlineStr">
        <is>
          <t>04-04-2026</t>
        </is>
      </c>
      <c r="E90" s="32" t="n">
        <v>34.3</v>
      </c>
      <c r="F90" s="33" t="n">
        <v>343</v>
      </c>
      <c r="G90" s="34" t="n">
        <v>2392864.85</v>
      </c>
      <c r="H90" s="34" t="n">
        <v>2392864.85</v>
      </c>
      <c r="I90" s="34" t="n">
        <v>0</v>
      </c>
      <c r="J90" s="34">
        <f>IF(E90&gt;0, (G90-I90)/E90, "")</f>
        <v/>
      </c>
      <c r="K90" s="34">
        <f>IF(F90&gt;0, (G90-I90)/F90, "")</f>
        <v/>
      </c>
      <c r="L90" s="35" t="n">
        <v>39.9</v>
      </c>
      <c r="M90" s="34">
        <f>IF(AND(ISNUMBER(L90), L90&gt;0), (J90/L90)*42, "")</f>
        <v/>
      </c>
      <c r="N90" s="34">
        <f>IF(M90&lt;&gt;"", M90/10, "")</f>
        <v/>
      </c>
      <c r="O90" s="34">
        <f>M90</f>
        <v/>
      </c>
      <c r="P90" s="34">
        <f>IF(AND(M90&lt;&gt;"", J90&lt;&gt;""), M90-J90, "")</f>
        <v/>
      </c>
      <c r="Q90" s="41" t="inlineStr">
        <is>
          <t>Matched</t>
        </is>
      </c>
      <c r="R90" s="27" t="inlineStr">
        <is>
          <t>Fully reconciled &amp; verified</t>
        </is>
      </c>
    </row>
    <row r="91">
      <c r="A91" s="20" t="n">
        <v>90</v>
      </c>
      <c r="B91" s="21" t="inlineStr">
        <is>
          <t>Pankaj Bogi &amp; Company</t>
        </is>
      </c>
      <c r="C91" s="21" t="inlineStr">
        <is>
          <t>INWDMSD27/0087 / PO:1423</t>
        </is>
      </c>
      <c r="D91" s="20" t="inlineStr">
        <is>
          <t>04-04-2026</t>
        </is>
      </c>
      <c r="E91" s="37" t="n">
        <v>39.56</v>
      </c>
      <c r="F91" s="38" t="n">
        <v>395.6</v>
      </c>
      <c r="G91" s="39" t="n">
        <v>2767645.16</v>
      </c>
      <c r="H91" s="39" t="n">
        <v>2767645.16</v>
      </c>
      <c r="I91" s="39" t="n">
        <v>6852.005628381829</v>
      </c>
      <c r="J91" s="39">
        <f>IF(E91&gt;0, (G91-I91)/E91, "")</f>
        <v/>
      </c>
      <c r="K91" s="39">
        <f>IF(F91&gt;0, (G91-I91)/F91, "")</f>
        <v/>
      </c>
      <c r="L91" s="40" t="n">
        <v>40.24</v>
      </c>
      <c r="M91" s="39">
        <f>IF(AND(ISNUMBER(L91), L91&gt;0), (J91/L91)*42, "")</f>
        <v/>
      </c>
      <c r="N91" s="39">
        <f>IF(M91&lt;&gt;"", M91/10, "")</f>
        <v/>
      </c>
      <c r="O91" s="39">
        <f>M91</f>
        <v/>
      </c>
      <c r="P91" s="39">
        <f>IF(AND(M91&lt;&gt;"", J91&lt;&gt;""), M91-J91, "")</f>
        <v/>
      </c>
      <c r="Q91" s="41" t="inlineStr">
        <is>
          <t>Matched</t>
        </is>
      </c>
      <c r="R91" s="21" t="inlineStr">
        <is>
          <t>Deductions: Shortage: ₹6,852</t>
        </is>
      </c>
    </row>
    <row r="92">
      <c r="A92" s="26" t="n">
        <v>91</v>
      </c>
      <c r="B92" s="27" t="inlineStr">
        <is>
          <t>Lucky Enterprises</t>
        </is>
      </c>
      <c r="C92" s="27" t="inlineStr">
        <is>
          <t>INWDMSD27/0088 / PO:1422</t>
        </is>
      </c>
      <c r="D92" s="26" t="inlineStr">
        <is>
          <t>04-04-2026</t>
        </is>
      </c>
      <c r="E92" s="32" t="n">
        <v>0</v>
      </c>
      <c r="F92" s="33" t="n">
        <v>0</v>
      </c>
      <c r="G92" s="34" t="n">
        <v>875347.2</v>
      </c>
      <c r="H92" s="34" t="n">
        <v>875347.2</v>
      </c>
      <c r="I92" s="34" t="n">
        <v>208</v>
      </c>
      <c r="J92" s="34">
        <f>IF(E92&gt;0, (G92-I92)/E92, "")</f>
        <v/>
      </c>
      <c r="K92" s="34">
        <f>IF(F92&gt;0, (G92-I92)/F92, "")</f>
        <v/>
      </c>
      <c r="L92" s="35" t="n">
        <v>40.26</v>
      </c>
      <c r="M92" s="34">
        <f>IF(AND(ISNUMBER(L92), L92&gt;0), (J92/L92)*42, "")</f>
        <v/>
      </c>
      <c r="N92" s="34">
        <f>IF(M92&lt;&gt;"", M92/10, "")</f>
        <v/>
      </c>
      <c r="O92" s="34">
        <f>M92</f>
        <v/>
      </c>
      <c r="P92" s="34">
        <f>IF(AND(M92&lt;&gt;"", J92&lt;&gt;""), M92-J92, "")</f>
        <v/>
      </c>
      <c r="Q92" s="42" t="inlineStr">
        <is>
          <t>Weight Zero</t>
        </is>
      </c>
      <c r="R92" s="27" t="inlineStr">
        <is>
          <t>Deductions: Bardana: ₹208 | Received weight is zero</t>
        </is>
      </c>
    </row>
    <row r="93">
      <c r="A93" s="20" t="n">
        <v>92</v>
      </c>
      <c r="B93" s="21" t="inlineStr">
        <is>
          <t>Lucky Enterprises</t>
        </is>
      </c>
      <c r="C93" s="21" t="inlineStr">
        <is>
          <t>INWDMSD27/0088 / PO:0012</t>
        </is>
      </c>
      <c r="D93" s="20" t="inlineStr">
        <is>
          <t>04-04-2026</t>
        </is>
      </c>
      <c r="E93" s="37" t="n">
        <v>34.65</v>
      </c>
      <c r="F93" s="38" t="n">
        <v>346.5</v>
      </c>
      <c r="G93" s="39" t="n">
        <v>1526264.4</v>
      </c>
      <c r="H93" s="39" t="n">
        <v>1526264.4</v>
      </c>
      <c r="I93" s="39" t="n">
        <v>362</v>
      </c>
      <c r="J93" s="39">
        <f>IF(E93&gt;0, (G93-I93)/E93, "")</f>
        <v/>
      </c>
      <c r="K93" s="39">
        <f>IF(F93&gt;0, (G93-I93)/F93, "")</f>
        <v/>
      </c>
      <c r="L93" s="40" t="n">
        <v>40.26</v>
      </c>
      <c r="M93" s="39">
        <f>IF(AND(ISNUMBER(L93), L93&gt;0), (J93/L93)*42, "")</f>
        <v/>
      </c>
      <c r="N93" s="39">
        <f>IF(M93&lt;&gt;"", M93/10, "")</f>
        <v/>
      </c>
      <c r="O93" s="39">
        <f>M93</f>
        <v/>
      </c>
      <c r="P93" s="39">
        <f>IF(AND(M93&lt;&gt;"", J93&lt;&gt;""), M93-J93, "")</f>
        <v/>
      </c>
      <c r="Q93" s="41" t="inlineStr">
        <is>
          <t>Matched</t>
        </is>
      </c>
      <c r="R93" s="21" t="inlineStr">
        <is>
          <t>Deductions: Bardana: ₹362</t>
        </is>
      </c>
    </row>
    <row r="94">
      <c r="A94" s="26" t="n">
        <v>93</v>
      </c>
      <c r="B94" s="27" t="inlineStr">
        <is>
          <t>Goyal Agri Products</t>
        </is>
      </c>
      <c r="C94" s="27" t="inlineStr">
        <is>
          <t>INWDMSD27/0089 / PO:0004</t>
        </is>
      </c>
      <c r="D94" s="26" t="inlineStr">
        <is>
          <t>04-04-2026</t>
        </is>
      </c>
      <c r="E94" s="32" t="n">
        <v>16.33</v>
      </c>
      <c r="F94" s="33" t="n">
        <v>163.3</v>
      </c>
      <c r="G94" s="34" t="n">
        <v>1132750.98</v>
      </c>
      <c r="H94" s="34" t="n">
        <v>1132750.98</v>
      </c>
      <c r="I94" s="34" t="n">
        <v>5022.0572</v>
      </c>
      <c r="J94" s="34">
        <f>IF(E94&gt;0, (G94-I94)/E94, "")</f>
        <v/>
      </c>
      <c r="K94" s="34">
        <f>IF(F94&gt;0, (G94-I94)/F94, "")</f>
        <v/>
      </c>
      <c r="L94" s="35" t="n">
        <v>39.24</v>
      </c>
      <c r="M94" s="34">
        <f>IF(AND(ISNUMBER(L94), L94&gt;0), (J94/L94)*42, "")</f>
        <v/>
      </c>
      <c r="N94" s="34">
        <f>IF(M94&lt;&gt;"", M94/10, "")</f>
        <v/>
      </c>
      <c r="O94" s="34">
        <f>M94</f>
        <v/>
      </c>
      <c r="P94" s="34">
        <f>IF(AND(M94&lt;&gt;"", J94&lt;&gt;""), M94-J94, "")</f>
        <v/>
      </c>
      <c r="Q94" s="41" t="inlineStr">
        <is>
          <t>Matched</t>
        </is>
      </c>
      <c r="R94" s="27" t="inlineStr">
        <is>
          <t>Deductions: Shortage: ₹4,755, Bardana: ₹267</t>
        </is>
      </c>
    </row>
    <row r="95">
      <c r="A95" s="20" t="n">
        <v>94</v>
      </c>
      <c r="B95" s="21" t="inlineStr">
        <is>
          <t>Bhawani Trading Company</t>
        </is>
      </c>
      <c r="C95" s="21" t="inlineStr">
        <is>
          <t>INWDMSD27/0090 / PO:1424</t>
        </is>
      </c>
      <c r="D95" s="20" t="inlineStr">
        <is>
          <t>04-04-2026</t>
        </is>
      </c>
      <c r="E95" s="37" t="n">
        <v>31.17</v>
      </c>
      <c r="F95" s="38" t="n">
        <v>311.7</v>
      </c>
      <c r="G95" s="39" t="n">
        <v>2184604.86</v>
      </c>
      <c r="H95" s="39" t="n">
        <v>2184604.86</v>
      </c>
      <c r="I95" s="39" t="n">
        <v>0</v>
      </c>
      <c r="J95" s="39">
        <f>IF(E95&gt;0, (G95-I95)/E95, "")</f>
        <v/>
      </c>
      <c r="K95" s="39">
        <f>IF(F95&gt;0, (G95-I95)/F95, "")</f>
        <v/>
      </c>
      <c r="L95" s="40" t="n">
        <v>40.28</v>
      </c>
      <c r="M95" s="39">
        <f>IF(AND(ISNUMBER(L95), L95&gt;0), (J95/L95)*42, "")</f>
        <v/>
      </c>
      <c r="N95" s="39">
        <f>IF(M95&lt;&gt;"", M95/10, "")</f>
        <v/>
      </c>
      <c r="O95" s="39">
        <f>M95</f>
        <v/>
      </c>
      <c r="P95" s="39">
        <f>IF(AND(M95&lt;&gt;"", J95&lt;&gt;""), M95-J95, "")</f>
        <v/>
      </c>
      <c r="Q95" s="41" t="inlineStr">
        <is>
          <t>Matched</t>
        </is>
      </c>
      <c r="R95" s="21" t="inlineStr">
        <is>
          <t>Fully reconciled &amp; verified</t>
        </is>
      </c>
    </row>
    <row r="96">
      <c r="A96" s="26" t="n">
        <v>95</v>
      </c>
      <c r="B96" s="27" t="inlineStr">
        <is>
          <t>Goyal Agri Products</t>
        </is>
      </c>
      <c r="C96" s="27" t="inlineStr">
        <is>
          <t>INWDMSD27/0091 / PO:0004</t>
        </is>
      </c>
      <c r="D96" s="26" t="inlineStr">
        <is>
          <t>04-04-2026</t>
        </is>
      </c>
      <c r="E96" s="32" t="n">
        <v>35.98999999999999</v>
      </c>
      <c r="F96" s="33" t="n">
        <v>359.9</v>
      </c>
      <c r="G96" s="34" t="n">
        <v>2492052.16</v>
      </c>
      <c r="H96" s="34" t="n">
        <v>2492052.16</v>
      </c>
      <c r="I96" s="34" t="n">
        <v>6461.583609427928</v>
      </c>
      <c r="J96" s="34">
        <f>IF(E96&gt;0, (G96-I96)/E96, "")</f>
        <v/>
      </c>
      <c r="K96" s="34">
        <f>IF(F96&gt;0, (G96-I96)/F96, "")</f>
        <v/>
      </c>
      <c r="L96" s="35" t="n">
        <v>40.12</v>
      </c>
      <c r="M96" s="34">
        <f>IF(AND(ISNUMBER(L96), L96&gt;0), (J96/L96)*42, "")</f>
        <v/>
      </c>
      <c r="N96" s="34">
        <f>IF(M96&lt;&gt;"", M96/10, "")</f>
        <v/>
      </c>
      <c r="O96" s="34">
        <f>M96</f>
        <v/>
      </c>
      <c r="P96" s="34">
        <f>IF(AND(M96&lt;&gt;"", J96&lt;&gt;""), M96-J96, "")</f>
        <v/>
      </c>
      <c r="Q96" s="41" t="inlineStr">
        <is>
          <t>Matched</t>
        </is>
      </c>
      <c r="R96" s="27" t="inlineStr">
        <is>
          <t>Deductions: Shortage: ₹5,874, Bardana: ₹588</t>
        </is>
      </c>
    </row>
    <row r="97">
      <c r="A97" s="20" t="n">
        <v>96</v>
      </c>
      <c r="B97" s="21" t="inlineStr">
        <is>
          <t>Goyal Agri Products</t>
        </is>
      </c>
      <c r="C97" s="21" t="inlineStr">
        <is>
          <t>INWDMSD27/0092 / PO:1419</t>
        </is>
      </c>
      <c r="D97" s="20" t="inlineStr">
        <is>
          <t>04-04-2026</t>
        </is>
      </c>
      <c r="E97" s="37" t="n">
        <v>24.747</v>
      </c>
      <c r="F97" s="38" t="n">
        <v>247.47</v>
      </c>
      <c r="G97" s="39" t="n">
        <v>1714175.28</v>
      </c>
      <c r="H97" s="39" t="n">
        <v>1714175.28</v>
      </c>
      <c r="I97" s="39" t="n">
        <v>2994.78950000008</v>
      </c>
      <c r="J97" s="39">
        <f>IF(E97&gt;0, (G97-I97)/E97, "")</f>
        <v/>
      </c>
      <c r="K97" s="39">
        <f>IF(F97&gt;0, (G97-I97)/F97, "")</f>
        <v/>
      </c>
      <c r="L97" s="40" t="n">
        <v>39.5</v>
      </c>
      <c r="M97" s="39">
        <f>IF(AND(ISNUMBER(L97), L97&gt;0), (J97/L97)*42, "")</f>
        <v/>
      </c>
      <c r="N97" s="39">
        <f>IF(M97&lt;&gt;"", M97/10, "")</f>
        <v/>
      </c>
      <c r="O97" s="39">
        <f>M97</f>
        <v/>
      </c>
      <c r="P97" s="39">
        <f>IF(AND(M97&lt;&gt;"", J97&lt;&gt;""), M97-J97, "")</f>
        <v/>
      </c>
      <c r="Q97" s="41" t="inlineStr">
        <is>
          <t>Matched</t>
        </is>
      </c>
      <c r="R97" s="21" t="inlineStr">
        <is>
          <t>Deductions: Shortage: ₹2,591, Bardana: ₹404</t>
        </is>
      </c>
    </row>
    <row r="98">
      <c r="A98" s="26" t="n">
        <v>97</v>
      </c>
      <c r="B98" s="27" t="inlineStr">
        <is>
          <t>Goyal Agri Products</t>
        </is>
      </c>
      <c r="C98" s="27" t="inlineStr">
        <is>
          <t>INWDMSD27/0092 / PO:0004</t>
        </is>
      </c>
      <c r="D98" s="26" t="inlineStr">
        <is>
          <t>04-04-2026</t>
        </is>
      </c>
      <c r="E98" s="32" t="n">
        <v>17.586</v>
      </c>
      <c r="F98" s="33" t="n">
        <v>175.86</v>
      </c>
      <c r="G98" s="34" t="n">
        <v>1212463.09</v>
      </c>
      <c r="H98" s="34" t="n">
        <v>1212463.09</v>
      </c>
      <c r="I98" s="34" t="n">
        <v>286.11</v>
      </c>
      <c r="J98" s="34">
        <f>IF(E98&gt;0, (G98-I98)/E98, "")</f>
        <v/>
      </c>
      <c r="K98" s="34">
        <f>IF(F98&gt;0, (G98-I98)/F98, "")</f>
        <v/>
      </c>
      <c r="L98" s="35" t="n">
        <v>39.5</v>
      </c>
      <c r="M98" s="34">
        <f>IF(AND(ISNUMBER(L98), L98&gt;0), (J98/L98)*42, "")</f>
        <v/>
      </c>
      <c r="N98" s="34">
        <f>IF(M98&lt;&gt;"", M98/10, "")</f>
        <v/>
      </c>
      <c r="O98" s="34">
        <f>M98</f>
        <v/>
      </c>
      <c r="P98" s="34">
        <f>IF(AND(M98&lt;&gt;"", J98&lt;&gt;""), M98-J98, "")</f>
        <v/>
      </c>
      <c r="Q98" s="41" t="inlineStr">
        <is>
          <t>Matched</t>
        </is>
      </c>
      <c r="R98" s="27" t="inlineStr">
        <is>
          <t>Deductions: Bardana: ₹286</t>
        </is>
      </c>
    </row>
    <row r="99">
      <c r="A99" s="20" t="n">
        <v>98</v>
      </c>
      <c r="B99" s="21" t="inlineStr">
        <is>
          <t>Pankaj Bogi &amp; Company</t>
        </is>
      </c>
      <c r="C99" s="21" t="inlineStr">
        <is>
          <t>INWDMSD27/0093 / PO:1423</t>
        </is>
      </c>
      <c r="D99" s="20" t="inlineStr">
        <is>
          <t>04-04-2026</t>
        </is>
      </c>
      <c r="E99" s="37" t="n">
        <v>35.88</v>
      </c>
      <c r="F99" s="38" t="n">
        <v>358.8</v>
      </c>
      <c r="G99" s="39" t="n">
        <v>2509105.57</v>
      </c>
      <c r="H99" s="39" t="n">
        <v>2509105.57</v>
      </c>
      <c r="I99" s="39" t="n">
        <v>5086.024804053893</v>
      </c>
      <c r="J99" s="39">
        <f>IF(E99&gt;0, (G99-I99)/E99, "")</f>
        <v/>
      </c>
      <c r="K99" s="39">
        <f>IF(F99&gt;0, (G99-I99)/F99, "")</f>
        <v/>
      </c>
      <c r="L99" s="40" t="n">
        <v>39.53</v>
      </c>
      <c r="M99" s="39">
        <f>IF(AND(ISNUMBER(L99), L99&gt;0), (J99/L99)*42, "")</f>
        <v/>
      </c>
      <c r="N99" s="39">
        <f>IF(M99&lt;&gt;"", M99/10, "")</f>
        <v/>
      </c>
      <c r="O99" s="39">
        <f>M99</f>
        <v/>
      </c>
      <c r="P99" s="39">
        <f>IF(AND(M99&lt;&gt;"", J99&lt;&gt;""), M99-J99, "")</f>
        <v/>
      </c>
      <c r="Q99" s="41" t="inlineStr">
        <is>
          <t>Matched</t>
        </is>
      </c>
      <c r="R99" s="21" t="inlineStr">
        <is>
          <t>Deductions: Shortage: ₹5,086</t>
        </is>
      </c>
    </row>
    <row r="100">
      <c r="A100" s="26" t="n">
        <v>99</v>
      </c>
      <c r="B100" s="27" t="inlineStr">
        <is>
          <t>Pankaj Bogi &amp; Company</t>
        </is>
      </c>
      <c r="C100" s="27" t="inlineStr">
        <is>
          <t>INWDMSD27/0094 / PO:1423</t>
        </is>
      </c>
      <c r="D100" s="26" t="inlineStr">
        <is>
          <t>04-04-2026</t>
        </is>
      </c>
      <c r="E100" s="32" t="n">
        <v>30.7</v>
      </c>
      <c r="F100" s="33" t="n">
        <v>307</v>
      </c>
      <c r="G100" s="34" t="n">
        <v>2144607.12</v>
      </c>
      <c r="H100" s="34" t="n">
        <v>2144607.12</v>
      </c>
      <c r="I100" s="34" t="n">
        <v>2048.53776284601</v>
      </c>
      <c r="J100" s="34">
        <f>IF(E100&gt;0, (G100-I100)/E100, "")</f>
        <v/>
      </c>
      <c r="K100" s="34">
        <f>IF(F100&gt;0, (G100-I100)/F100, "")</f>
        <v/>
      </c>
      <c r="L100" s="35" t="n">
        <v>40.28</v>
      </c>
      <c r="M100" s="34">
        <f>IF(AND(ISNUMBER(L100), L100&gt;0), (J100/L100)*42, "")</f>
        <v/>
      </c>
      <c r="N100" s="34">
        <f>IF(M100&lt;&gt;"", M100/10, "")</f>
        <v/>
      </c>
      <c r="O100" s="34">
        <f>M100</f>
        <v/>
      </c>
      <c r="P100" s="34">
        <f>IF(AND(M100&lt;&gt;"", J100&lt;&gt;""), M100-J100, "")</f>
        <v/>
      </c>
      <c r="Q100" s="41" t="inlineStr">
        <is>
          <t>Matched</t>
        </is>
      </c>
      <c r="R100" s="27" t="inlineStr">
        <is>
          <t>Deductions: Shortage: ₹2,049</t>
        </is>
      </c>
    </row>
    <row r="101">
      <c r="A101" s="20" t="n">
        <v>100</v>
      </c>
      <c r="B101" s="21" t="inlineStr">
        <is>
          <t>Jai Sri Rama Trading Company</t>
        </is>
      </c>
      <c r="C101" s="21" t="inlineStr">
        <is>
          <t>INWDMSD27/0095 / PO:0014</t>
        </is>
      </c>
      <c r="D101" s="20" t="inlineStr">
        <is>
          <t>05-04-2026</t>
        </is>
      </c>
      <c r="E101" s="37" t="n">
        <v>28.96</v>
      </c>
      <c r="F101" s="38" t="n">
        <v>289.6</v>
      </c>
      <c r="G101" s="39" t="n">
        <v>1992801.06</v>
      </c>
      <c r="H101" s="39" t="n">
        <v>1992801.06</v>
      </c>
      <c r="I101" s="39" t="n">
        <v>15103.8464912191</v>
      </c>
      <c r="J101" s="39">
        <f>IF(E101&gt;0, (G101-I101)/E101, "")</f>
        <v/>
      </c>
      <c r="K101" s="39">
        <f>IF(F101&gt;0, (G101-I101)/F101, "")</f>
        <v/>
      </c>
      <c r="L101" s="40" t="n">
        <v>39.02</v>
      </c>
      <c r="M101" s="39">
        <f>IF(AND(ISNUMBER(L101), L101&gt;0), (J101/L101)*42, "")</f>
        <v/>
      </c>
      <c r="N101" s="39">
        <f>IF(M101&lt;&gt;"", M101/10, "")</f>
        <v/>
      </c>
      <c r="O101" s="39">
        <f>M101</f>
        <v/>
      </c>
      <c r="P101" s="39">
        <f>IF(AND(M101&lt;&gt;"", J101&lt;&gt;""), M101-J101, "")</f>
        <v/>
      </c>
      <c r="Q101" s="41" t="inlineStr">
        <is>
          <t>Matched</t>
        </is>
      </c>
      <c r="R101" s="21" t="inlineStr">
        <is>
          <t>Deductions: Oil: ₹14,709, Brokerage: ₹395</t>
        </is>
      </c>
    </row>
    <row r="102">
      <c r="A102" s="26" t="n">
        <v>101</v>
      </c>
      <c r="B102" s="27" t="inlineStr">
        <is>
          <t>Jai Sri Rama Trading Company</t>
        </is>
      </c>
      <c r="C102" s="27" t="inlineStr">
        <is>
          <t>INWDMSD27/0096 / PO:0014</t>
        </is>
      </c>
      <c r="D102" s="26" t="inlineStr">
        <is>
          <t>05-04-2026</t>
        </is>
      </c>
      <c r="E102" s="32" t="n">
        <v>31.14</v>
      </c>
      <c r="F102" s="33" t="n">
        <v>311.4</v>
      </c>
      <c r="G102" s="34" t="n">
        <v>2143201.14</v>
      </c>
      <c r="H102" s="34" t="n">
        <v>2143201.14</v>
      </c>
      <c r="I102" s="34" t="n">
        <v>12970.8638269278</v>
      </c>
      <c r="J102" s="34">
        <f>IF(E102&gt;0, (G102-I102)/E102, "")</f>
        <v/>
      </c>
      <c r="K102" s="34">
        <f>IF(F102&gt;0, (G102-I102)/F102, "")</f>
        <v/>
      </c>
      <c r="L102" s="35" t="n">
        <v>39.06</v>
      </c>
      <c r="M102" s="34">
        <f>IF(AND(ISNUMBER(L102), L102&gt;0), (J102/L102)*42, "")</f>
        <v/>
      </c>
      <c r="N102" s="34">
        <f>IF(M102&lt;&gt;"", M102/10, "")</f>
        <v/>
      </c>
      <c r="O102" s="34">
        <f>M102</f>
        <v/>
      </c>
      <c r="P102" s="34">
        <f>IF(AND(M102&lt;&gt;"", J102&lt;&gt;""), M102-J102, "")</f>
        <v/>
      </c>
      <c r="Q102" s="41" t="inlineStr">
        <is>
          <t>Matched</t>
        </is>
      </c>
      <c r="R102" s="27" t="inlineStr">
        <is>
          <t>Deductions: Oil: ₹12,546, Brokerage: ₹425</t>
        </is>
      </c>
    </row>
    <row r="103">
      <c r="A103" s="20" t="n">
        <v>102</v>
      </c>
      <c r="B103" s="21" t="inlineStr">
        <is>
          <t>DP Traders</t>
        </is>
      </c>
      <c r="C103" s="21" t="inlineStr">
        <is>
          <t>INWDMSD27/0097 / PO:0008</t>
        </is>
      </c>
      <c r="D103" s="20" t="inlineStr">
        <is>
          <t>05-04-2026</t>
        </is>
      </c>
      <c r="E103" s="37" t="n">
        <v>38.15</v>
      </c>
      <c r="F103" s="38" t="n">
        <v>381.5</v>
      </c>
      <c r="G103" s="39" t="n">
        <v>2664672.92</v>
      </c>
      <c r="H103" s="39" t="n">
        <v>2664672.92</v>
      </c>
      <c r="I103" s="39" t="n">
        <v>518.328</v>
      </c>
      <c r="J103" s="39">
        <f>IF(E103&gt;0, (G103-I103)/E103, "")</f>
        <v/>
      </c>
      <c r="K103" s="39">
        <f>IF(F103&gt;0, (G103-I103)/F103, "")</f>
        <v/>
      </c>
      <c r="L103" s="40" t="n">
        <v>40.36</v>
      </c>
      <c r="M103" s="39">
        <f>IF(AND(ISNUMBER(L103), L103&gt;0), (J103/L103)*42, "")</f>
        <v/>
      </c>
      <c r="N103" s="39">
        <f>IF(M103&lt;&gt;"", M103/10, "")</f>
        <v/>
      </c>
      <c r="O103" s="39">
        <f>M103</f>
        <v/>
      </c>
      <c r="P103" s="39">
        <f>IF(AND(M103&lt;&gt;"", J103&lt;&gt;""), M103-J103, "")</f>
        <v/>
      </c>
      <c r="Q103" s="41" t="inlineStr">
        <is>
          <t>Matched</t>
        </is>
      </c>
      <c r="R103" s="21" t="inlineStr">
        <is>
          <t>Deductions: Brokerage: ₹518</t>
        </is>
      </c>
    </row>
    <row r="104">
      <c r="A104" s="26" t="n">
        <v>103</v>
      </c>
      <c r="B104" s="27" t="inlineStr">
        <is>
          <t>DP Traders</t>
        </is>
      </c>
      <c r="C104" s="27" t="inlineStr">
        <is>
          <t>INWDMSD27/0098 / PO:0008</t>
        </is>
      </c>
      <c r="D104" s="26" t="inlineStr">
        <is>
          <t>05-04-2026</t>
        </is>
      </c>
      <c r="E104" s="32" t="n">
        <v>39.25</v>
      </c>
      <c r="F104" s="33" t="n">
        <v>392.5</v>
      </c>
      <c r="G104" s="34" t="n">
        <v>2745549.57</v>
      </c>
      <c r="H104" s="34" t="n">
        <v>2745549.57</v>
      </c>
      <c r="I104" s="34" t="n">
        <v>534.0599999999999</v>
      </c>
      <c r="J104" s="34">
        <f>IF(E104&gt;0, (G104-I104)/E104, "")</f>
        <v/>
      </c>
      <c r="K104" s="34">
        <f>IF(F104&gt;0, (G104-I104)/F104, "")</f>
        <v/>
      </c>
      <c r="L104" s="35" t="n">
        <v>40.22</v>
      </c>
      <c r="M104" s="34">
        <f>IF(AND(ISNUMBER(L104), L104&gt;0), (J104/L104)*42, "")</f>
        <v/>
      </c>
      <c r="N104" s="34">
        <f>IF(M104&lt;&gt;"", M104/10, "")</f>
        <v/>
      </c>
      <c r="O104" s="34">
        <f>M104</f>
        <v/>
      </c>
      <c r="P104" s="34">
        <f>IF(AND(M104&lt;&gt;"", J104&lt;&gt;""), M104-J104, "")</f>
        <v/>
      </c>
      <c r="Q104" s="41" t="inlineStr">
        <is>
          <t>Matched</t>
        </is>
      </c>
      <c r="R104" s="27" t="inlineStr">
        <is>
          <t>Deductions: Brokerage: ₹534</t>
        </is>
      </c>
    </row>
    <row r="105">
      <c r="A105" s="20" t="n">
        <v>104</v>
      </c>
      <c r="B105" s="21" t="inlineStr">
        <is>
          <t>Goyal Agri Products</t>
        </is>
      </c>
      <c r="C105" s="21" t="inlineStr">
        <is>
          <t>INWDMSD27/0099 / PO:0004</t>
        </is>
      </c>
      <c r="D105" s="20" t="inlineStr">
        <is>
          <t>05-04-2026</t>
        </is>
      </c>
      <c r="E105" s="37" t="n">
        <v>34.61</v>
      </c>
      <c r="F105" s="38" t="n">
        <v>346.1</v>
      </c>
      <c r="G105" s="39" t="n">
        <v>2391363.18</v>
      </c>
      <c r="H105" s="39" t="n">
        <v>2391363.18</v>
      </c>
      <c r="I105" s="39" t="n">
        <v>471.96</v>
      </c>
      <c r="J105" s="39">
        <f>IF(E105&gt;0, (G105-I105)/E105, "")</f>
        <v/>
      </c>
      <c r="K105" s="39">
        <f>IF(F105&gt;0, (G105-I105)/F105, "")</f>
        <v/>
      </c>
      <c r="L105" s="40" t="n">
        <v>39.23</v>
      </c>
      <c r="M105" s="39">
        <f>IF(AND(ISNUMBER(L105), L105&gt;0), (J105/L105)*42, "")</f>
        <v/>
      </c>
      <c r="N105" s="39">
        <f>IF(M105&lt;&gt;"", M105/10, "")</f>
        <v/>
      </c>
      <c r="O105" s="39">
        <f>M105</f>
        <v/>
      </c>
      <c r="P105" s="39">
        <f>IF(AND(M105&lt;&gt;"", J105&lt;&gt;""), M105-J105, "")</f>
        <v/>
      </c>
      <c r="Q105" s="41" t="inlineStr">
        <is>
          <t>Matched</t>
        </is>
      </c>
      <c r="R105" s="21" t="inlineStr">
        <is>
          <t>Deductions: Brokerage: ₹472</t>
        </is>
      </c>
    </row>
    <row r="106">
      <c r="A106" s="26" t="n">
        <v>105</v>
      </c>
      <c r="B106" s="27" t="inlineStr">
        <is>
          <t>DP Traders</t>
        </is>
      </c>
      <c r="C106" s="27" t="inlineStr">
        <is>
          <t>INWDMSD27/0100 / PO:0008</t>
        </is>
      </c>
      <c r="D106" s="26" t="inlineStr">
        <is>
          <t>05-04-2026</t>
        </is>
      </c>
      <c r="E106" s="32" t="n">
        <v>35.93</v>
      </c>
      <c r="F106" s="33" t="n">
        <v>359.3</v>
      </c>
      <c r="G106" s="34" t="n">
        <v>2511432.94</v>
      </c>
      <c r="H106" s="34" t="n">
        <v>2511432.94</v>
      </c>
      <c r="I106" s="34" t="n">
        <v>488.52</v>
      </c>
      <c r="J106" s="34">
        <f>IF(E106&gt;0, (G106-I106)/E106, "")</f>
        <v/>
      </c>
      <c r="K106" s="34">
        <f>IF(F106&gt;0, (G106-I106)/F106, "")</f>
        <v/>
      </c>
      <c r="L106" s="35" t="n">
        <v>39.8</v>
      </c>
      <c r="M106" s="34">
        <f>IF(AND(ISNUMBER(L106), L106&gt;0), (J106/L106)*42, "")</f>
        <v/>
      </c>
      <c r="N106" s="34">
        <f>IF(M106&lt;&gt;"", M106/10, "")</f>
        <v/>
      </c>
      <c r="O106" s="34">
        <f>M106</f>
        <v/>
      </c>
      <c r="P106" s="34">
        <f>IF(AND(M106&lt;&gt;"", J106&lt;&gt;""), M106-J106, "")</f>
        <v/>
      </c>
      <c r="Q106" s="41" t="inlineStr">
        <is>
          <t>Matched</t>
        </is>
      </c>
      <c r="R106" s="27" t="inlineStr">
        <is>
          <t>Deductions: Brokerage: ₹489</t>
        </is>
      </c>
    </row>
    <row r="107">
      <c r="A107" s="20" t="n">
        <v>106</v>
      </c>
      <c r="B107" s="21" t="inlineStr">
        <is>
          <t>Jai Sri Rama Trading Company</t>
        </is>
      </c>
      <c r="C107" s="21" t="inlineStr">
        <is>
          <t>INWDMSD27/0101 / PO:0014</t>
        </is>
      </c>
      <c r="D107" s="20" t="inlineStr">
        <is>
          <t>05-04-2026</t>
        </is>
      </c>
      <c r="E107" s="37" t="n">
        <v>31.85</v>
      </c>
      <c r="F107" s="38" t="n">
        <v>318.5</v>
      </c>
      <c r="G107" s="39" t="n">
        <v>2193334.5</v>
      </c>
      <c r="H107" s="39" t="n">
        <v>2193334.5</v>
      </c>
      <c r="I107" s="39" t="n">
        <v>434.7</v>
      </c>
      <c r="J107" s="39">
        <f>IF(E107&gt;0, (G107-I107)/E107, "")</f>
        <v/>
      </c>
      <c r="K107" s="39">
        <f>IF(F107&gt;0, (G107-I107)/F107, "")</f>
        <v/>
      </c>
      <c r="L107" s="40" t="n">
        <v>39.8</v>
      </c>
      <c r="M107" s="39">
        <f>IF(AND(ISNUMBER(L107), L107&gt;0), (J107/L107)*42, "")</f>
        <v/>
      </c>
      <c r="N107" s="39">
        <f>IF(M107&lt;&gt;"", M107/10, "")</f>
        <v/>
      </c>
      <c r="O107" s="39">
        <f>M107</f>
        <v/>
      </c>
      <c r="P107" s="39">
        <f>IF(AND(M107&lt;&gt;"", J107&lt;&gt;""), M107-J107, "")</f>
        <v/>
      </c>
      <c r="Q107" s="41" t="inlineStr">
        <is>
          <t>Matched</t>
        </is>
      </c>
      <c r="R107" s="21" t="inlineStr">
        <is>
          <t>Deductions: Brokerage: ₹435</t>
        </is>
      </c>
    </row>
    <row r="108">
      <c r="A108" s="26" t="n">
        <v>107</v>
      </c>
      <c r="B108" s="27" t="inlineStr">
        <is>
          <t>Jai Sri Rama Trading Company</t>
        </is>
      </c>
      <c r="C108" s="27" t="inlineStr">
        <is>
          <t>INWDMSD27/0102 / PO:0014</t>
        </is>
      </c>
      <c r="D108" s="26" t="inlineStr">
        <is>
          <t>05-04-2026</t>
        </is>
      </c>
      <c r="E108" s="32" t="n">
        <v>28.16</v>
      </c>
      <c r="F108" s="33" t="n">
        <v>281.6</v>
      </c>
      <c r="G108" s="34" t="n">
        <v>1938489.92</v>
      </c>
      <c r="H108" s="34" t="n">
        <v>1938489.92</v>
      </c>
      <c r="I108" s="34" t="n">
        <v>384.192</v>
      </c>
      <c r="J108" s="34">
        <f>IF(E108&gt;0, (G108-I108)/E108, "")</f>
        <v/>
      </c>
      <c r="K108" s="34">
        <f>IF(F108&gt;0, (G108-I108)/F108, "")</f>
        <v/>
      </c>
      <c r="L108" s="35" t="n">
        <v>39.3</v>
      </c>
      <c r="M108" s="34">
        <f>IF(AND(ISNUMBER(L108), L108&gt;0), (J108/L108)*42, "")</f>
        <v/>
      </c>
      <c r="N108" s="34">
        <f>IF(M108&lt;&gt;"", M108/10, "")</f>
        <v/>
      </c>
      <c r="O108" s="34">
        <f>M108</f>
        <v/>
      </c>
      <c r="P108" s="34">
        <f>IF(AND(M108&lt;&gt;"", J108&lt;&gt;""), M108-J108, "")</f>
        <v/>
      </c>
      <c r="Q108" s="41" t="inlineStr">
        <is>
          <t>Matched</t>
        </is>
      </c>
      <c r="R108" s="27" t="inlineStr">
        <is>
          <t>Deductions: Brokerage: ₹384</t>
        </is>
      </c>
    </row>
    <row r="109">
      <c r="A109" s="20" t="n">
        <v>108</v>
      </c>
      <c r="B109" s="21" t="inlineStr">
        <is>
          <t>Bhawani Trading Company</t>
        </is>
      </c>
      <c r="C109" s="21" t="inlineStr">
        <is>
          <t>INWDMSD27/0103 / PO:1424</t>
        </is>
      </c>
      <c r="D109" s="20" t="inlineStr">
        <is>
          <t>05-04-2026</t>
        </is>
      </c>
      <c r="E109" s="37" t="n">
        <v>29.2</v>
      </c>
      <c r="F109" s="38" t="n">
        <v>292</v>
      </c>
      <c r="G109" s="39" t="n">
        <v>2044348.12</v>
      </c>
      <c r="H109" s="39" t="n">
        <v>2044348.12</v>
      </c>
      <c r="I109" s="39" t="n">
        <v>398.268</v>
      </c>
      <c r="J109" s="39">
        <f>IF(E109&gt;0, (G109-I109)/E109, "")</f>
        <v/>
      </c>
      <c r="K109" s="39">
        <f>IF(F109&gt;0, (G109-I109)/F109, "")</f>
        <v/>
      </c>
      <c r="L109" s="40" t="n">
        <v>40.04</v>
      </c>
      <c r="M109" s="39">
        <f>IF(AND(ISNUMBER(L109), L109&gt;0), (J109/L109)*42, "")</f>
        <v/>
      </c>
      <c r="N109" s="39">
        <f>IF(M109&lt;&gt;"", M109/10, "")</f>
        <v/>
      </c>
      <c r="O109" s="39">
        <f>M109</f>
        <v/>
      </c>
      <c r="P109" s="39">
        <f>IF(AND(M109&lt;&gt;"", J109&lt;&gt;""), M109-J109, "")</f>
        <v/>
      </c>
      <c r="Q109" s="41" t="inlineStr">
        <is>
          <t>Matched</t>
        </is>
      </c>
      <c r="R109" s="21" t="inlineStr">
        <is>
          <t>Deductions: Brokerage: ₹398</t>
        </is>
      </c>
    </row>
    <row r="110">
      <c r="A110" s="26" t="n">
        <v>109</v>
      </c>
      <c r="B110" s="27" t="inlineStr">
        <is>
          <t>Bhawani Trading Company</t>
        </is>
      </c>
      <c r="C110" s="27" t="inlineStr">
        <is>
          <t>INWDMSD27/0104 / PO:0001</t>
        </is>
      </c>
      <c r="D110" s="26" t="inlineStr">
        <is>
          <t>05-04-2026</t>
        </is>
      </c>
      <c r="E110" s="32" t="n">
        <v>36.55</v>
      </c>
      <c r="F110" s="33" t="n">
        <v>365.5</v>
      </c>
      <c r="G110" s="34" t="n">
        <v>2270982.43</v>
      </c>
      <c r="H110" s="34" t="n">
        <v>2270982.43</v>
      </c>
      <c r="I110" s="34" t="n">
        <v>443.808</v>
      </c>
      <c r="J110" s="34">
        <f>IF(E110&gt;0, (G110-I110)/E110, "")</f>
        <v/>
      </c>
      <c r="K110" s="34">
        <f>IF(F110&gt;0, (G110-I110)/F110, "")</f>
        <v/>
      </c>
      <c r="L110" s="35" t="n">
        <v>39.51</v>
      </c>
      <c r="M110" s="34">
        <f>IF(AND(ISNUMBER(L110), L110&gt;0), (J110/L110)*42, "")</f>
        <v/>
      </c>
      <c r="N110" s="34">
        <f>IF(M110&lt;&gt;"", M110/10, "")</f>
        <v/>
      </c>
      <c r="O110" s="34">
        <f>M110</f>
        <v/>
      </c>
      <c r="P110" s="34">
        <f>IF(AND(M110&lt;&gt;"", J110&lt;&gt;""), M110-J110, "")</f>
        <v/>
      </c>
      <c r="Q110" s="41" t="inlineStr">
        <is>
          <t>Matched</t>
        </is>
      </c>
      <c r="R110" s="27" t="inlineStr">
        <is>
          <t>Deductions: Brokerage: ₹444</t>
        </is>
      </c>
    </row>
    <row r="111">
      <c r="A111" s="20" t="n">
        <v>110</v>
      </c>
      <c r="B111" s="21" t="inlineStr">
        <is>
          <t>Bhawani Trading Company</t>
        </is>
      </c>
      <c r="C111" s="21" t="inlineStr">
        <is>
          <t>INWDMSD27/0104 / PO:1424</t>
        </is>
      </c>
      <c r="D111" s="20" t="inlineStr">
        <is>
          <t>05-04-2026</t>
        </is>
      </c>
      <c r="E111" s="37" t="n">
        <v>0</v>
      </c>
      <c r="F111" s="38" t="n">
        <v>0</v>
      </c>
      <c r="G111" s="39" t="n">
        <v>269389.06</v>
      </c>
      <c r="H111" s="39" t="n">
        <v>269389.06</v>
      </c>
      <c r="I111" s="39" t="n">
        <v>2150.194626820709</v>
      </c>
      <c r="J111" s="39">
        <f>IF(E111&gt;0, (G111-I111)/E111, "")</f>
        <v/>
      </c>
      <c r="K111" s="39">
        <f>IF(F111&gt;0, (G111-I111)/F111, "")</f>
        <v/>
      </c>
      <c r="L111" s="40" t="n">
        <v>39.51</v>
      </c>
      <c r="M111" s="39">
        <f>IF(AND(ISNUMBER(L111), L111&gt;0), (J111/L111)*42, "")</f>
        <v/>
      </c>
      <c r="N111" s="39">
        <f>IF(M111&lt;&gt;"", M111/10, "")</f>
        <v/>
      </c>
      <c r="O111" s="39">
        <f>M111</f>
        <v/>
      </c>
      <c r="P111" s="39">
        <f>IF(AND(M111&lt;&gt;"", J111&lt;&gt;""), M111-J111, "")</f>
        <v/>
      </c>
      <c r="Q111" s="42" t="inlineStr">
        <is>
          <t>Weight Zero</t>
        </is>
      </c>
      <c r="R111" s="21" t="inlineStr">
        <is>
          <t>Deductions: Oil: ₹2,097, Brokerage: ₹53 | Received weight is zero</t>
        </is>
      </c>
    </row>
    <row r="112">
      <c r="A112" s="26" t="n">
        <v>111</v>
      </c>
      <c r="B112" s="27" t="inlineStr">
        <is>
          <t>Bhawani Trading Company</t>
        </is>
      </c>
      <c r="C112" s="27" t="inlineStr">
        <is>
          <t>INWDMSD27/0105 / PO:1424</t>
        </is>
      </c>
      <c r="D112" s="26" t="inlineStr">
        <is>
          <t>05-04-2026</t>
        </is>
      </c>
      <c r="E112" s="32" t="n">
        <v>34.04</v>
      </c>
      <c r="F112" s="33" t="n">
        <v>340.4</v>
      </c>
      <c r="G112" s="34" t="n">
        <v>2380114.24</v>
      </c>
      <c r="H112" s="34" t="n">
        <v>2380114.24</v>
      </c>
      <c r="I112" s="34" t="n">
        <v>463.6799999999999</v>
      </c>
      <c r="J112" s="34">
        <f>IF(E112&gt;0, (G112-I112)/E112, "")</f>
        <v/>
      </c>
      <c r="K112" s="34">
        <f>IF(F112&gt;0, (G112-I112)/F112, "")</f>
        <v/>
      </c>
      <c r="L112" s="35" t="n">
        <v>40.42</v>
      </c>
      <c r="M112" s="34">
        <f>IF(AND(ISNUMBER(L112), L112&gt;0), (J112/L112)*42, "")</f>
        <v/>
      </c>
      <c r="N112" s="34">
        <f>IF(M112&lt;&gt;"", M112/10, "")</f>
        <v/>
      </c>
      <c r="O112" s="34">
        <f>M112</f>
        <v/>
      </c>
      <c r="P112" s="34">
        <f>IF(AND(M112&lt;&gt;"", J112&lt;&gt;""), M112-J112, "")</f>
        <v/>
      </c>
      <c r="Q112" s="41" t="inlineStr">
        <is>
          <t>Matched</t>
        </is>
      </c>
      <c r="R112" s="27" t="inlineStr">
        <is>
          <t>Deductions: Brokerage: ₹464</t>
        </is>
      </c>
    </row>
    <row r="113">
      <c r="A113" s="20" t="n">
        <v>112</v>
      </c>
      <c r="B113" s="21" t="inlineStr">
        <is>
          <t>Bhawani Trading Company</t>
        </is>
      </c>
      <c r="C113" s="21" t="inlineStr">
        <is>
          <t>INWDMSD27/0106 / PO:0001</t>
        </is>
      </c>
      <c r="D113" s="20" t="inlineStr">
        <is>
          <t>05-04-2026</t>
        </is>
      </c>
      <c r="E113" s="37" t="n">
        <v>45.61</v>
      </c>
      <c r="F113" s="38" t="n">
        <v>456.1</v>
      </c>
      <c r="G113" s="39" t="n">
        <v>3174009</v>
      </c>
      <c r="H113" s="39" t="n">
        <v>3174009</v>
      </c>
      <c r="I113" s="39" t="n">
        <v>11088.30517503826</v>
      </c>
      <c r="J113" s="39">
        <f>IF(E113&gt;0, (G113-I113)/E113, "")</f>
        <v/>
      </c>
      <c r="K113" s="39">
        <f>IF(F113&gt;0, (G113-I113)/F113, "")</f>
        <v/>
      </c>
      <c r="L113" s="40" t="n">
        <v>39.39</v>
      </c>
      <c r="M113" s="39">
        <f>IF(AND(ISNUMBER(L113), L113&gt;0), (J113/L113)*42, "")</f>
        <v/>
      </c>
      <c r="N113" s="39">
        <f>IF(M113&lt;&gt;"", M113/10, "")</f>
        <v/>
      </c>
      <c r="O113" s="39">
        <f>M113</f>
        <v/>
      </c>
      <c r="P113" s="39">
        <f>IF(AND(M113&lt;&gt;"", J113&lt;&gt;""), M113-J113, "")</f>
        <v/>
      </c>
      <c r="Q113" s="41" t="inlineStr">
        <is>
          <t>Matched</t>
        </is>
      </c>
      <c r="R113" s="21" t="inlineStr">
        <is>
          <t>Deductions: Oil: ₹10,467, Brokerage: ₹621</t>
        </is>
      </c>
    </row>
    <row r="114">
      <c r="A114" s="26" t="n">
        <v>113</v>
      </c>
      <c r="B114" s="27" t="inlineStr">
        <is>
          <t>Jai Sri Rama Trading Company</t>
        </is>
      </c>
      <c r="C114" s="27" t="inlineStr">
        <is>
          <t>INWDMSD27/0107 / PO:0014</t>
        </is>
      </c>
      <c r="D114" s="26" t="inlineStr">
        <is>
          <t>05-04-2026</t>
        </is>
      </c>
      <c r="E114" s="32" t="n">
        <v>28.34</v>
      </c>
      <c r="F114" s="33" t="n">
        <v>283.4</v>
      </c>
      <c r="G114" s="34" t="n">
        <v>1955201.04</v>
      </c>
      <c r="H114" s="34" t="n">
        <v>1955201.04</v>
      </c>
      <c r="I114" s="34" t="n">
        <v>386.6759999999999</v>
      </c>
      <c r="J114" s="34">
        <f>IF(E114&gt;0, (G114-I114)/E114, "")</f>
        <v/>
      </c>
      <c r="K114" s="34">
        <f>IF(F114&gt;0, (G114-I114)/F114, "")</f>
        <v/>
      </c>
      <c r="L114" s="35" t="n">
        <v>39.84</v>
      </c>
      <c r="M114" s="34">
        <f>IF(AND(ISNUMBER(L114), L114&gt;0), (J114/L114)*42, "")</f>
        <v/>
      </c>
      <c r="N114" s="34">
        <f>IF(M114&lt;&gt;"", M114/10, "")</f>
        <v/>
      </c>
      <c r="O114" s="34">
        <f>M114</f>
        <v/>
      </c>
      <c r="P114" s="34">
        <f>IF(AND(M114&lt;&gt;"", J114&lt;&gt;""), M114-J114, "")</f>
        <v/>
      </c>
      <c r="Q114" s="41" t="inlineStr">
        <is>
          <t>Matched</t>
        </is>
      </c>
      <c r="R114" s="27" t="inlineStr">
        <is>
          <t>Deductions: Brokerage: ₹387</t>
        </is>
      </c>
    </row>
    <row r="115">
      <c r="A115" s="20" t="n">
        <v>114</v>
      </c>
      <c r="B115" s="21" t="inlineStr">
        <is>
          <t>DP Traders</t>
        </is>
      </c>
      <c r="C115" s="21" t="inlineStr">
        <is>
          <t>INWDMSD27/0108 / PO:0008</t>
        </is>
      </c>
      <c r="D115" s="20" t="inlineStr">
        <is>
          <t>05-04-2026</t>
        </is>
      </c>
      <c r="E115" s="37" t="n">
        <v>40.47</v>
      </c>
      <c r="F115" s="38" t="n">
        <v>404.7</v>
      </c>
      <c r="G115" s="39" t="n">
        <v>2826426.22</v>
      </c>
      <c r="H115" s="39" t="n">
        <v>2826426.22</v>
      </c>
      <c r="I115" s="39" t="n">
        <v>549.7919999999999</v>
      </c>
      <c r="J115" s="39">
        <f>IF(E115&gt;0, (G115-I115)/E115, "")</f>
        <v/>
      </c>
      <c r="K115" s="39">
        <f>IF(F115&gt;0, (G115-I115)/F115, "")</f>
        <v/>
      </c>
      <c r="L115" s="40" t="n">
        <v>40.35</v>
      </c>
      <c r="M115" s="39">
        <f>IF(AND(ISNUMBER(L115), L115&gt;0), (J115/L115)*42, "")</f>
        <v/>
      </c>
      <c r="N115" s="39">
        <f>IF(M115&lt;&gt;"", M115/10, "")</f>
        <v/>
      </c>
      <c r="O115" s="39">
        <f>M115</f>
        <v/>
      </c>
      <c r="P115" s="39">
        <f>IF(AND(M115&lt;&gt;"", J115&lt;&gt;""), M115-J115, "")</f>
        <v/>
      </c>
      <c r="Q115" s="41" t="inlineStr">
        <is>
          <t>Matched</t>
        </is>
      </c>
      <c r="R115" s="21" t="inlineStr">
        <is>
          <t>Deductions: Brokerage: ₹550</t>
        </is>
      </c>
    </row>
    <row r="116">
      <c r="A116" s="26" t="n">
        <v>115</v>
      </c>
      <c r="B116" s="27" t="inlineStr">
        <is>
          <t>Bhawani Trading Company</t>
        </is>
      </c>
      <c r="C116" s="27" t="inlineStr">
        <is>
          <t>INWDMSD27/0109 / PO:0015</t>
        </is>
      </c>
      <c r="D116" s="26" t="inlineStr">
        <is>
          <t>05-04-2026</t>
        </is>
      </c>
      <c r="E116" s="32" t="n">
        <v>36.2</v>
      </c>
      <c r="F116" s="33" t="n">
        <v>362</v>
      </c>
      <c r="G116" s="34" t="n">
        <v>2492101.29</v>
      </c>
      <c r="H116" s="34" t="n">
        <v>2492101.29</v>
      </c>
      <c r="I116" s="34" t="n">
        <v>493.488</v>
      </c>
      <c r="J116" s="34">
        <f>IF(E116&gt;0, (G116-I116)/E116, "")</f>
        <v/>
      </c>
      <c r="K116" s="34">
        <f>IF(F116&gt;0, (G116-I116)/F116, "")</f>
        <v/>
      </c>
      <c r="L116" s="35" t="n">
        <v>40.33</v>
      </c>
      <c r="M116" s="34">
        <f>IF(AND(ISNUMBER(L116), L116&gt;0), (J116/L116)*42, "")</f>
        <v/>
      </c>
      <c r="N116" s="34">
        <f>IF(M116&lt;&gt;"", M116/10, "")</f>
        <v/>
      </c>
      <c r="O116" s="34">
        <f>M116</f>
        <v/>
      </c>
      <c r="P116" s="34">
        <f>IF(AND(M116&lt;&gt;"", J116&lt;&gt;""), M116-J116, "")</f>
        <v/>
      </c>
      <c r="Q116" s="41" t="inlineStr">
        <is>
          <t>Matched</t>
        </is>
      </c>
      <c r="R116" s="27" t="inlineStr">
        <is>
          <t>Deductions: Brokerage: ₹493</t>
        </is>
      </c>
    </row>
    <row r="117">
      <c r="A117" s="20" t="n">
        <v>116</v>
      </c>
      <c r="B117" s="21" t="inlineStr">
        <is>
          <t>Pankaj Bogi &amp; Company</t>
        </is>
      </c>
      <c r="C117" s="21" t="inlineStr">
        <is>
          <t>INWDMSD27/0110 / PO:1423</t>
        </is>
      </c>
      <c r="D117" s="20" t="inlineStr">
        <is>
          <t>05-04-2026</t>
        </is>
      </c>
      <c r="E117" s="37" t="n">
        <v>18.13</v>
      </c>
      <c r="F117" s="38" t="n">
        <v>181.3</v>
      </c>
      <c r="G117" s="39" t="n">
        <v>1267267.85</v>
      </c>
      <c r="H117" s="39" t="n">
        <v>1267267.85</v>
      </c>
      <c r="I117" s="39" t="n">
        <v>247.572</v>
      </c>
      <c r="J117" s="39">
        <f>IF(E117&gt;0, (G117-I117)/E117, "")</f>
        <v/>
      </c>
      <c r="K117" s="39">
        <f>IF(F117&gt;0, (G117-I117)/F117, "")</f>
        <v/>
      </c>
      <c r="L117" s="40" t="n">
        <v>40.45</v>
      </c>
      <c r="M117" s="39">
        <f>IF(AND(ISNUMBER(L117), L117&gt;0), (J117/L117)*42, "")</f>
        <v/>
      </c>
      <c r="N117" s="39">
        <f>IF(M117&lt;&gt;"", M117/10, "")</f>
        <v/>
      </c>
      <c r="O117" s="39">
        <f>M117</f>
        <v/>
      </c>
      <c r="P117" s="39">
        <f>IF(AND(M117&lt;&gt;"", J117&lt;&gt;""), M117-J117, "")</f>
        <v/>
      </c>
      <c r="Q117" s="41" t="inlineStr">
        <is>
          <t>Matched</t>
        </is>
      </c>
      <c r="R117" s="21" t="inlineStr">
        <is>
          <t>Deductions: Brokerage: ₹248</t>
        </is>
      </c>
    </row>
    <row r="118">
      <c r="A118" s="26" t="n">
        <v>117</v>
      </c>
      <c r="B118" s="27" t="inlineStr">
        <is>
          <t>Bhawani Trading Company</t>
        </is>
      </c>
      <c r="C118" s="27" t="inlineStr">
        <is>
          <t>INWDMSD27/0111 / PO:0015</t>
        </is>
      </c>
      <c r="D118" s="26" t="inlineStr">
        <is>
          <t>05-04-2026</t>
        </is>
      </c>
      <c r="E118" s="32" t="n">
        <v>26.58</v>
      </c>
      <c r="F118" s="33" t="n">
        <v>265.8</v>
      </c>
      <c r="G118" s="34" t="n">
        <v>1835624.94</v>
      </c>
      <c r="H118" s="34" t="n">
        <v>1835624.94</v>
      </c>
      <c r="I118" s="34" t="n">
        <v>363.492</v>
      </c>
      <c r="J118" s="34">
        <f>IF(E118&gt;0, (G118-I118)/E118, "")</f>
        <v/>
      </c>
      <c r="K118" s="34">
        <f>IF(F118&gt;0, (G118-I118)/F118, "")</f>
        <v/>
      </c>
      <c r="L118" s="35" t="n">
        <v>39.52</v>
      </c>
      <c r="M118" s="34">
        <f>IF(AND(ISNUMBER(L118), L118&gt;0), (J118/L118)*42, "")</f>
        <v/>
      </c>
      <c r="N118" s="34">
        <f>IF(M118&lt;&gt;"", M118/10, "")</f>
        <v/>
      </c>
      <c r="O118" s="34">
        <f>M118</f>
        <v/>
      </c>
      <c r="P118" s="34">
        <f>IF(AND(M118&lt;&gt;"", J118&lt;&gt;""), M118-J118, "")</f>
        <v/>
      </c>
      <c r="Q118" s="41" t="inlineStr">
        <is>
          <t>Matched</t>
        </is>
      </c>
      <c r="R118" s="27" t="inlineStr">
        <is>
          <t>Deductions: Brokerage: ₹363</t>
        </is>
      </c>
    </row>
    <row r="119">
      <c r="A119" s="20" t="n">
        <v>118</v>
      </c>
      <c r="B119" s="21" t="inlineStr">
        <is>
          <t>Bhawani Trading Company</t>
        </is>
      </c>
      <c r="C119" s="21" t="inlineStr">
        <is>
          <t>INWDMSD27/0112 / PO:0015</t>
        </is>
      </c>
      <c r="D119" s="20" t="inlineStr">
        <is>
          <t>05-04-2026</t>
        </is>
      </c>
      <c r="E119" s="37" t="n">
        <v>25.81</v>
      </c>
      <c r="F119" s="38" t="n">
        <v>258.1</v>
      </c>
      <c r="G119" s="39" t="n">
        <v>1777085.65</v>
      </c>
      <c r="H119" s="39" t="n">
        <v>1777085.65</v>
      </c>
      <c r="I119" s="39" t="n">
        <v>351.9</v>
      </c>
      <c r="J119" s="39">
        <f>IF(E119&gt;0, (G119-I119)/E119, "")</f>
        <v/>
      </c>
      <c r="K119" s="39">
        <f>IF(F119&gt;0, (G119-I119)/F119, "")</f>
        <v/>
      </c>
      <c r="L119" s="40" t="n">
        <v>40.02</v>
      </c>
      <c r="M119" s="39">
        <f>IF(AND(ISNUMBER(L119), L119&gt;0), (J119/L119)*42, "")</f>
        <v/>
      </c>
      <c r="N119" s="39">
        <f>IF(M119&lt;&gt;"", M119/10, "")</f>
        <v/>
      </c>
      <c r="O119" s="39">
        <f>M119</f>
        <v/>
      </c>
      <c r="P119" s="39">
        <f>IF(AND(M119&lt;&gt;"", J119&lt;&gt;""), M119-J119, "")</f>
        <v/>
      </c>
      <c r="Q119" s="41" t="inlineStr">
        <is>
          <t>Matched</t>
        </is>
      </c>
      <c r="R119" s="21" t="inlineStr">
        <is>
          <t>Deductions: Brokerage: ₹352</t>
        </is>
      </c>
    </row>
    <row r="120">
      <c r="A120" s="26" t="n">
        <v>119</v>
      </c>
      <c r="B120" s="27" t="inlineStr">
        <is>
          <t>Jai Sri Rama Trading Company</t>
        </is>
      </c>
      <c r="C120" s="27" t="inlineStr">
        <is>
          <t>INWDMSD27/0113 / PO:1356</t>
        </is>
      </c>
      <c r="D120" s="26" t="inlineStr">
        <is>
          <t>05-04-2026</t>
        </is>
      </c>
      <c r="E120" s="32" t="n">
        <v>25.5</v>
      </c>
      <c r="F120" s="33" t="n">
        <v>255</v>
      </c>
      <c r="G120" s="34" t="n">
        <v>1731978.84</v>
      </c>
      <c r="H120" s="34" t="n">
        <v>1731978.84</v>
      </c>
      <c r="I120" s="34" t="n">
        <v>25234.59603629948</v>
      </c>
      <c r="J120" s="34">
        <f>IF(E120&gt;0, (G120-I120)/E120, "")</f>
        <v/>
      </c>
      <c r="K120" s="34">
        <f>IF(F120&gt;0, (G120-I120)/F120, "")</f>
        <v/>
      </c>
      <c r="L120" s="35" t="n">
        <v>39.1</v>
      </c>
      <c r="M120" s="34">
        <f>IF(AND(ISNUMBER(L120), L120&gt;0), (J120/L120)*42, "")</f>
        <v/>
      </c>
      <c r="N120" s="34">
        <f>IF(M120&lt;&gt;"", M120/10, "")</f>
        <v/>
      </c>
      <c r="O120" s="34">
        <f>M120</f>
        <v/>
      </c>
      <c r="P120" s="34">
        <f>IF(AND(M120&lt;&gt;"", J120&lt;&gt;""), M120-J120, "")</f>
        <v/>
      </c>
      <c r="Q120" s="41" t="inlineStr">
        <is>
          <t>Matched</t>
        </is>
      </c>
      <c r="R120" s="27" t="inlineStr">
        <is>
          <t>Deductions: Oil: ₹24,886, Brokerage: ₹349</t>
        </is>
      </c>
    </row>
    <row r="121">
      <c r="A121" s="20" t="n">
        <v>120</v>
      </c>
      <c r="B121" s="21" t="inlineStr">
        <is>
          <t>Goyal Agri Products</t>
        </is>
      </c>
      <c r="C121" s="21" t="inlineStr">
        <is>
          <t>INWDMSD27/0114 / PO:0004</t>
        </is>
      </c>
      <c r="D121" s="20" t="inlineStr">
        <is>
          <t>05-04-2026</t>
        </is>
      </c>
      <c r="E121" s="37" t="n">
        <v>15.46</v>
      </c>
      <c r="F121" s="38" t="n">
        <v>154.6</v>
      </c>
      <c r="G121" s="39" t="n">
        <v>1065625</v>
      </c>
      <c r="H121" s="39" t="n">
        <v>1065625</v>
      </c>
      <c r="I121" s="39" t="n">
        <v>210.312</v>
      </c>
      <c r="J121" s="39">
        <f>IF(E121&gt;0, (G121-I121)/E121, "")</f>
        <v/>
      </c>
      <c r="K121" s="39">
        <f>IF(F121&gt;0, (G121-I121)/F121, "")</f>
        <v/>
      </c>
      <c r="L121" s="40" t="n">
        <v>39.24</v>
      </c>
      <c r="M121" s="39">
        <f>IF(AND(ISNUMBER(L121), L121&gt;0), (J121/L121)*42, "")</f>
        <v/>
      </c>
      <c r="N121" s="39">
        <f>IF(M121&lt;&gt;"", M121/10, "")</f>
        <v/>
      </c>
      <c r="O121" s="39">
        <f>M121</f>
        <v/>
      </c>
      <c r="P121" s="39">
        <f>IF(AND(M121&lt;&gt;"", J121&lt;&gt;""), M121-J121, "")</f>
        <v/>
      </c>
      <c r="Q121" s="41" t="inlineStr">
        <is>
          <t>Matched</t>
        </is>
      </c>
      <c r="R121" s="21" t="inlineStr">
        <is>
          <t>Deductions: Brokerage: ₹210</t>
        </is>
      </c>
    </row>
    <row r="122">
      <c r="A122" s="26" t="n">
        <v>121</v>
      </c>
      <c r="B122" s="27" t="inlineStr">
        <is>
          <t>Mahavir Trading Company</t>
        </is>
      </c>
      <c r="C122" s="27" t="inlineStr">
        <is>
          <t>INWDMSD27/0115 / PO:0010</t>
        </is>
      </c>
      <c r="D122" s="26" t="inlineStr">
        <is>
          <t>05-04-2026</t>
        </is>
      </c>
      <c r="E122" s="32" t="n">
        <v>41.5</v>
      </c>
      <c r="F122" s="33" t="n">
        <v>415</v>
      </c>
      <c r="G122" s="34" t="n">
        <v>2842248.84</v>
      </c>
      <c r="H122" s="34" t="n">
        <v>2842248.84</v>
      </c>
      <c r="I122" s="34" t="n">
        <v>563.04</v>
      </c>
      <c r="J122" s="34">
        <f>IF(E122&gt;0, (G122-I122)/E122, "")</f>
        <v/>
      </c>
      <c r="K122" s="34">
        <f>IF(F122&gt;0, (G122-I122)/F122, "")</f>
        <v/>
      </c>
      <c r="L122" s="35" t="n">
        <v>40</v>
      </c>
      <c r="M122" s="34">
        <f>IF(AND(ISNUMBER(L122), L122&gt;0), (J122/L122)*42, "")</f>
        <v/>
      </c>
      <c r="N122" s="34">
        <f>IF(M122&lt;&gt;"", M122/10, "")</f>
        <v/>
      </c>
      <c r="O122" s="34">
        <f>M122</f>
        <v/>
      </c>
      <c r="P122" s="34">
        <f>IF(AND(M122&lt;&gt;"", J122&lt;&gt;""), M122-J122, "")</f>
        <v/>
      </c>
      <c r="Q122" s="41" t="inlineStr">
        <is>
          <t>Matched</t>
        </is>
      </c>
      <c r="R122" s="27" t="inlineStr">
        <is>
          <t>Deductions: Brokerage: ₹563</t>
        </is>
      </c>
    </row>
    <row r="123">
      <c r="A123" s="20" t="n">
        <v>122</v>
      </c>
      <c r="B123" s="21" t="inlineStr">
        <is>
          <t>Bhawani Trading Company</t>
        </is>
      </c>
      <c r="C123" s="21" t="inlineStr">
        <is>
          <t>INWDMSD27/0116 / PO:0001</t>
        </is>
      </c>
      <c r="D123" s="20" t="inlineStr">
        <is>
          <t>05-04-2026</t>
        </is>
      </c>
      <c r="E123" s="37" t="n">
        <v>38.2</v>
      </c>
      <c r="F123" s="38" t="n">
        <v>382</v>
      </c>
      <c r="G123" s="39" t="n">
        <v>218452.552</v>
      </c>
      <c r="H123" s="39" t="n">
        <v>218452.552</v>
      </c>
      <c r="I123" s="39" t="n">
        <v>38.088</v>
      </c>
      <c r="J123" s="39">
        <f>IF(E123&gt;0, (G123-I123)/E123, "")</f>
        <v/>
      </c>
      <c r="K123" s="39">
        <f>IF(F123&gt;0, (G123-I123)/F123, "")</f>
        <v/>
      </c>
      <c r="L123" s="40" t="n">
        <v>40.24</v>
      </c>
      <c r="M123" s="39">
        <f>IF(AND(ISNUMBER(L123), L123&gt;0), (J123/L123)*42, "")</f>
        <v/>
      </c>
      <c r="N123" s="39">
        <f>IF(M123&lt;&gt;"", M123/10, "")</f>
        <v/>
      </c>
      <c r="O123" s="39">
        <f>M123</f>
        <v/>
      </c>
      <c r="P123" s="39">
        <f>IF(AND(M123&lt;&gt;"", J123&lt;&gt;""), M123-J123, "")</f>
        <v/>
      </c>
      <c r="Q123" s="41" t="inlineStr">
        <is>
          <t>Matched</t>
        </is>
      </c>
      <c r="R123" s="21" t="inlineStr">
        <is>
          <t>Deductions: Brokerage: ₹38</t>
        </is>
      </c>
    </row>
    <row r="124">
      <c r="A124" s="26" t="n">
        <v>123</v>
      </c>
      <c r="B124" s="27" t="inlineStr">
        <is>
          <t>Bhawani Trading Company</t>
        </is>
      </c>
      <c r="C124" s="27" t="inlineStr">
        <is>
          <t>INWDMSD27/0116 / PO:0015</t>
        </is>
      </c>
      <c r="D124" s="26" t="inlineStr">
        <is>
          <t>05-04-2026</t>
        </is>
      </c>
      <c r="E124" s="32" t="n">
        <v>38.2</v>
      </c>
      <c r="F124" s="33" t="n">
        <v>382</v>
      </c>
      <c r="G124" s="34" t="n">
        <v>2401419.24</v>
      </c>
      <c r="H124" s="34" t="n">
        <v>2401419.24</v>
      </c>
      <c r="I124" s="34" t="n">
        <v>480.24</v>
      </c>
      <c r="J124" s="34">
        <f>IF(E124&gt;0, (G124-I124)/E124, "")</f>
        <v/>
      </c>
      <c r="K124" s="34">
        <f>IF(F124&gt;0, (G124-I124)/F124, "")</f>
        <v/>
      </c>
      <c r="L124" s="35" t="n">
        <v>40.24</v>
      </c>
      <c r="M124" s="34">
        <f>IF(AND(ISNUMBER(L124), L124&gt;0), (J124/L124)*42, "")</f>
        <v/>
      </c>
      <c r="N124" s="34">
        <f>IF(M124&lt;&gt;"", M124/10, "")</f>
        <v/>
      </c>
      <c r="O124" s="34">
        <f>M124</f>
        <v/>
      </c>
      <c r="P124" s="34">
        <f>IF(AND(M124&lt;&gt;"", J124&lt;&gt;""), M124-J124, "")</f>
        <v/>
      </c>
      <c r="Q124" s="41" t="inlineStr">
        <is>
          <t>Matched</t>
        </is>
      </c>
      <c r="R124" s="27" t="inlineStr">
        <is>
          <t>Deductions: Brokerage: ₹480</t>
        </is>
      </c>
    </row>
    <row r="125">
      <c r="A125" s="20" t="n">
        <v>124</v>
      </c>
      <c r="B125" s="21" t="inlineStr">
        <is>
          <t>Jai Sri Rama Trading Company</t>
        </is>
      </c>
      <c r="C125" s="21" t="inlineStr">
        <is>
          <t>INWDMSD27/0117 / PO:0011</t>
        </is>
      </c>
      <c r="D125" s="20" t="inlineStr">
        <is>
          <t>05-04-2026</t>
        </is>
      </c>
      <c r="E125" s="37" t="n">
        <v>32.89</v>
      </c>
      <c r="F125" s="38" t="n">
        <v>328.9</v>
      </c>
      <c r="G125" s="39" t="n">
        <v>2279099.91</v>
      </c>
      <c r="H125" s="39" t="n">
        <v>2279099.91</v>
      </c>
      <c r="I125" s="39" t="n">
        <v>16652.82293143734</v>
      </c>
      <c r="J125" s="39">
        <f>IF(E125&gt;0, (G125-I125)/E125, "")</f>
        <v/>
      </c>
      <c r="K125" s="39">
        <f>IF(F125&gt;0, (G125-I125)/F125, "")</f>
        <v/>
      </c>
      <c r="L125" s="40" t="n">
        <v>39.26</v>
      </c>
      <c r="M125" s="39">
        <f>IF(AND(ISNUMBER(L125), L125&gt;0), (J125/L125)*42, "")</f>
        <v/>
      </c>
      <c r="N125" s="39">
        <f>IF(M125&lt;&gt;"", M125/10, "")</f>
        <v/>
      </c>
      <c r="O125" s="39">
        <f>M125</f>
        <v/>
      </c>
      <c r="P125" s="39">
        <f>IF(AND(M125&lt;&gt;"", J125&lt;&gt;""), M125-J125, "")</f>
        <v/>
      </c>
      <c r="Q125" s="41" t="inlineStr">
        <is>
          <t>Matched</t>
        </is>
      </c>
      <c r="R125" s="21" t="inlineStr">
        <is>
          <t>Deductions: Oil: ₹16,205, Brokerage: ₹448</t>
        </is>
      </c>
    </row>
    <row r="126">
      <c r="A126" s="26" t="n">
        <v>125</v>
      </c>
      <c r="B126" s="27" t="inlineStr">
        <is>
          <t>Bhawani Trading Company</t>
        </is>
      </c>
      <c r="C126" s="27" t="inlineStr">
        <is>
          <t>INWDMSD27/0118 / PO:0018</t>
        </is>
      </c>
      <c r="D126" s="26" t="inlineStr">
        <is>
          <t>05-04-2026</t>
        </is>
      </c>
      <c r="E126" s="32" t="n">
        <v>43.38</v>
      </c>
      <c r="F126" s="33" t="n">
        <v>433.8</v>
      </c>
      <c r="G126" s="34" t="n">
        <v>1740617.97</v>
      </c>
      <c r="H126" s="34" t="n">
        <v>1740617.97</v>
      </c>
      <c r="I126" s="34" t="n">
        <v>341.964</v>
      </c>
      <c r="J126" s="34">
        <f>IF(E126&gt;0, (G126-I126)/E126, "")</f>
        <v/>
      </c>
      <c r="K126" s="34">
        <f>IF(F126&gt;0, (G126-I126)/F126, "")</f>
        <v/>
      </c>
      <c r="L126" s="35" t="n">
        <v>39.77</v>
      </c>
      <c r="M126" s="34">
        <f>IF(AND(ISNUMBER(L126), L126&gt;0), (J126/L126)*42, "")</f>
        <v/>
      </c>
      <c r="N126" s="34">
        <f>IF(M126&lt;&gt;"", M126/10, "")</f>
        <v/>
      </c>
      <c r="O126" s="34">
        <f>M126</f>
        <v/>
      </c>
      <c r="P126" s="34">
        <f>IF(AND(M126&lt;&gt;"", J126&lt;&gt;""), M126-J126, "")</f>
        <v/>
      </c>
      <c r="Q126" s="41" t="inlineStr">
        <is>
          <t>Matched</t>
        </is>
      </c>
      <c r="R126" s="27" t="inlineStr">
        <is>
          <t>Deductions: Brokerage: ₹342</t>
        </is>
      </c>
    </row>
    <row r="127">
      <c r="A127" s="20" t="n">
        <v>126</v>
      </c>
      <c r="B127" s="21" t="inlineStr">
        <is>
          <t>Bhawani Trading Company</t>
        </is>
      </c>
      <c r="C127" s="21" t="inlineStr">
        <is>
          <t>INWDMSD27/0118 / PO:0015</t>
        </is>
      </c>
      <c r="D127" s="20" t="inlineStr">
        <is>
          <t>05-04-2026</t>
        </is>
      </c>
      <c r="E127" s="37" t="n">
        <v>43.38</v>
      </c>
      <c r="F127" s="38" t="n">
        <v>433.8</v>
      </c>
      <c r="G127" s="39" t="n">
        <v>1246253.78</v>
      </c>
      <c r="H127" s="39" t="n">
        <v>1246253.78</v>
      </c>
      <c r="I127" s="39" t="n">
        <v>249.228</v>
      </c>
      <c r="J127" s="39">
        <f>IF(E127&gt;0, (G127-I127)/E127, "")</f>
        <v/>
      </c>
      <c r="K127" s="39">
        <f>IF(F127&gt;0, (G127-I127)/F127, "")</f>
        <v/>
      </c>
      <c r="L127" s="40" t="n">
        <v>39.77</v>
      </c>
      <c r="M127" s="39">
        <f>IF(AND(ISNUMBER(L127), L127&gt;0), (J127/L127)*42, "")</f>
        <v/>
      </c>
      <c r="N127" s="39">
        <f>IF(M127&lt;&gt;"", M127/10, "")</f>
        <v/>
      </c>
      <c r="O127" s="39">
        <f>M127</f>
        <v/>
      </c>
      <c r="P127" s="39">
        <f>IF(AND(M127&lt;&gt;"", J127&lt;&gt;""), M127-J127, "")</f>
        <v/>
      </c>
      <c r="Q127" s="41" t="inlineStr">
        <is>
          <t>Matched</t>
        </is>
      </c>
      <c r="R127" s="21" t="inlineStr">
        <is>
          <t>Deductions: Brokerage: ₹249</t>
        </is>
      </c>
    </row>
    <row r="128">
      <c r="A128" s="26" t="n">
        <v>127</v>
      </c>
      <c r="B128" s="27" t="inlineStr">
        <is>
          <t>Jai Sri Rama Trading Company</t>
        </is>
      </c>
      <c r="C128" s="27" t="inlineStr">
        <is>
          <t>INWDMSD27/0119 / PO:1417</t>
        </is>
      </c>
      <c r="D128" s="26" t="inlineStr">
        <is>
          <t>05-04-2026</t>
        </is>
      </c>
      <c r="E128" s="32" t="n">
        <v>28.53</v>
      </c>
      <c r="F128" s="33" t="n">
        <v>285.3</v>
      </c>
      <c r="G128" s="34" t="n">
        <v>1948876.97</v>
      </c>
      <c r="H128" s="34" t="n">
        <v>1948876.97</v>
      </c>
      <c r="I128" s="34" t="n">
        <v>30900.07382654087</v>
      </c>
      <c r="J128" s="34">
        <f>IF(E128&gt;0, (G128-I128)/E128, "")</f>
        <v/>
      </c>
      <c r="K128" s="34">
        <f>IF(F128&gt;0, (G128-I128)/F128, "")</f>
        <v/>
      </c>
      <c r="L128" s="35" t="n">
        <v>39.63</v>
      </c>
      <c r="M128" s="34">
        <f>IF(AND(ISNUMBER(L128), L128&gt;0), (J128/L128)*42, "")</f>
        <v/>
      </c>
      <c r="N128" s="34">
        <f>IF(M128&lt;&gt;"", M128/10, "")</f>
        <v/>
      </c>
      <c r="O128" s="34">
        <f>M128</f>
        <v/>
      </c>
      <c r="P128" s="34">
        <f>IF(AND(M128&lt;&gt;"", J128&lt;&gt;""), M128-J128, "")</f>
        <v/>
      </c>
      <c r="Q128" s="41" t="inlineStr">
        <is>
          <t>Matched</t>
        </is>
      </c>
      <c r="R128" s="27" t="inlineStr">
        <is>
          <t>Deductions: Oil: ₹30,512, Brokerage: ₹388</t>
        </is>
      </c>
    </row>
    <row r="129">
      <c r="A129" s="20" t="n">
        <v>128</v>
      </c>
      <c r="B129" s="21" t="inlineStr">
        <is>
          <t>Bhawani Trading Company</t>
        </is>
      </c>
      <c r="C129" s="21" t="inlineStr">
        <is>
          <t>INWDMSD27/0120 / PO:0018</t>
        </is>
      </c>
      <c r="D129" s="20" t="inlineStr">
        <is>
          <t>05-04-2026</t>
        </is>
      </c>
      <c r="E129" s="37" t="n">
        <v>26.05</v>
      </c>
      <c r="F129" s="38" t="n">
        <v>260.5</v>
      </c>
      <c r="G129" s="39" t="n">
        <v>1799416.7</v>
      </c>
      <c r="H129" s="39" t="n">
        <v>1799416.7</v>
      </c>
      <c r="I129" s="39" t="n">
        <v>356.04</v>
      </c>
      <c r="J129" s="39">
        <f>IF(E129&gt;0, (G129-I129)/E129, "")</f>
        <v/>
      </c>
      <c r="K129" s="39">
        <f>IF(F129&gt;0, (G129-I129)/F129, "")</f>
        <v/>
      </c>
      <c r="L129" s="40" t="n">
        <v>40.37</v>
      </c>
      <c r="M129" s="39">
        <f>IF(AND(ISNUMBER(L129), L129&gt;0), (J129/L129)*42, "")</f>
        <v/>
      </c>
      <c r="N129" s="39">
        <f>IF(M129&lt;&gt;"", M129/10, "")</f>
        <v/>
      </c>
      <c r="O129" s="39">
        <f>M129</f>
        <v/>
      </c>
      <c r="P129" s="39">
        <f>IF(AND(M129&lt;&gt;"", J129&lt;&gt;""), M129-J129, "")</f>
        <v/>
      </c>
      <c r="Q129" s="41" t="inlineStr">
        <is>
          <t>Matched</t>
        </is>
      </c>
      <c r="R129" s="21" t="inlineStr">
        <is>
          <t>Deductions: Brokerage: ₹356</t>
        </is>
      </c>
    </row>
    <row r="130">
      <c r="A130" s="26" t="n">
        <v>129</v>
      </c>
      <c r="B130" s="27" t="inlineStr">
        <is>
          <t>Bhawani Trading Company</t>
        </is>
      </c>
      <c r="C130" s="27" t="inlineStr">
        <is>
          <t>INWDMSD27/0121 / PO:0018</t>
        </is>
      </c>
      <c r="D130" s="26" t="inlineStr">
        <is>
          <t>06-04-2026</t>
        </is>
      </c>
      <c r="E130" s="32" t="n">
        <v>30.93</v>
      </c>
      <c r="F130" s="33" t="n">
        <v>309.3</v>
      </c>
      <c r="G130" s="34" t="n">
        <v>2125822.52</v>
      </c>
      <c r="H130" s="34" t="n">
        <v>2125822.52</v>
      </c>
      <c r="I130" s="34" t="n">
        <v>420.624</v>
      </c>
      <c r="J130" s="34">
        <f>IF(E130&gt;0, (G130-I130)/E130, "")</f>
        <v/>
      </c>
      <c r="K130" s="34">
        <f>IF(F130&gt;0, (G130-I130)/F130, "")</f>
        <v/>
      </c>
      <c r="L130" s="35" t="n">
        <v>39.9</v>
      </c>
      <c r="M130" s="34">
        <f>IF(AND(ISNUMBER(L130), L130&gt;0), (J130/L130)*42, "")</f>
        <v/>
      </c>
      <c r="N130" s="34">
        <f>IF(M130&lt;&gt;"", M130/10, "")</f>
        <v/>
      </c>
      <c r="O130" s="34">
        <f>M130</f>
        <v/>
      </c>
      <c r="P130" s="34">
        <f>IF(AND(M130&lt;&gt;"", J130&lt;&gt;""), M130-J130, "")</f>
        <v/>
      </c>
      <c r="Q130" s="41" t="inlineStr">
        <is>
          <t>Matched</t>
        </is>
      </c>
      <c r="R130" s="27" t="inlineStr">
        <is>
          <t>Deductions: Brokerage: ₹421</t>
        </is>
      </c>
    </row>
    <row r="131">
      <c r="A131" s="20" t="n">
        <v>130</v>
      </c>
      <c r="B131" s="21" t="inlineStr">
        <is>
          <t>Bhawani Trading Company</t>
        </is>
      </c>
      <c r="C131" s="21" t="inlineStr">
        <is>
          <t>INWDMSD27/0122 / PO:0018</t>
        </is>
      </c>
      <c r="D131" s="20" t="inlineStr">
        <is>
          <t>06-04-2026</t>
        </is>
      </c>
      <c r="E131" s="37" t="n">
        <v>26.8</v>
      </c>
      <c r="F131" s="38" t="n">
        <v>268</v>
      </c>
      <c r="G131" s="39" t="n">
        <v>1845448.29</v>
      </c>
      <c r="H131" s="39" t="n">
        <v>1845448.29</v>
      </c>
      <c r="I131" s="39" t="n">
        <v>3613.359724918294</v>
      </c>
      <c r="J131" s="39">
        <f>IF(E131&gt;0, (G131-I131)/E131, "")</f>
        <v/>
      </c>
      <c r="K131" s="39">
        <f>IF(F131&gt;0, (G131-I131)/F131, "")</f>
        <v/>
      </c>
      <c r="L131" s="40" t="n">
        <v>39.7</v>
      </c>
      <c r="M131" s="39">
        <f>IF(AND(ISNUMBER(L131), L131&gt;0), (J131/L131)*42, "")</f>
        <v/>
      </c>
      <c r="N131" s="39">
        <f>IF(M131&lt;&gt;"", M131/10, "")</f>
        <v/>
      </c>
      <c r="O131" s="39">
        <f>M131</f>
        <v/>
      </c>
      <c r="P131" s="39">
        <f>IF(AND(M131&lt;&gt;"", J131&lt;&gt;""), M131-J131, "")</f>
        <v/>
      </c>
      <c r="Q131" s="41" t="inlineStr">
        <is>
          <t>Matched</t>
        </is>
      </c>
      <c r="R131" s="21" t="inlineStr">
        <is>
          <t>Deductions: Oil: ₹3,248, Brokerage: ₹365</t>
        </is>
      </c>
    </row>
    <row r="132">
      <c r="A132" s="26" t="n">
        <v>131</v>
      </c>
      <c r="B132" s="27" t="inlineStr">
        <is>
          <t>Lucky Enterprises</t>
        </is>
      </c>
      <c r="C132" s="27" t="inlineStr">
        <is>
          <t>INWDMSD27/0123 / PO:0012</t>
        </is>
      </c>
      <c r="D132" s="26" t="inlineStr">
        <is>
          <t>06-04-2026</t>
        </is>
      </c>
      <c r="E132" s="32" t="n">
        <v>22.54</v>
      </c>
      <c r="F132" s="33" t="n">
        <v>225.4</v>
      </c>
      <c r="G132" s="34" t="n">
        <v>1547345.4</v>
      </c>
      <c r="H132" s="34" t="n">
        <v>1547345.4</v>
      </c>
      <c r="I132" s="34" t="n">
        <v>303.876</v>
      </c>
      <c r="J132" s="34">
        <f>IF(E132&gt;0, (G132-I132)/E132, "")</f>
        <v/>
      </c>
      <c r="K132" s="34">
        <f>IF(F132&gt;0, (G132-I132)/F132, "")</f>
        <v/>
      </c>
      <c r="L132" s="35" t="n">
        <v>40.2</v>
      </c>
      <c r="M132" s="34">
        <f>IF(AND(ISNUMBER(L132), L132&gt;0), (J132/L132)*42, "")</f>
        <v/>
      </c>
      <c r="N132" s="34">
        <f>IF(M132&lt;&gt;"", M132/10, "")</f>
        <v/>
      </c>
      <c r="O132" s="34">
        <f>M132</f>
        <v/>
      </c>
      <c r="P132" s="34">
        <f>IF(AND(M132&lt;&gt;"", J132&lt;&gt;""), M132-J132, "")</f>
        <v/>
      </c>
      <c r="Q132" s="41" t="inlineStr">
        <is>
          <t>Matched</t>
        </is>
      </c>
      <c r="R132" s="27" t="inlineStr">
        <is>
          <t>Deductions: Brokerage: ₹304</t>
        </is>
      </c>
    </row>
    <row r="133">
      <c r="A133" s="20" t="n">
        <v>132</v>
      </c>
      <c r="B133" s="21" t="inlineStr">
        <is>
          <t>Mahavir Trading Company</t>
        </is>
      </c>
      <c r="C133" s="21" t="inlineStr">
        <is>
          <t>INWDMSD27/0124 / PO:0013</t>
        </is>
      </c>
      <c r="D133" s="20" t="inlineStr">
        <is>
          <t>06-04-2026</t>
        </is>
      </c>
      <c r="E133" s="37" t="n">
        <v>35.17</v>
      </c>
      <c r="F133" s="38" t="n">
        <v>351.7</v>
      </c>
      <c r="G133" s="39" t="n">
        <v>2399796.08</v>
      </c>
      <c r="H133" s="39" t="n">
        <v>2399796.08</v>
      </c>
      <c r="I133" s="39" t="n">
        <v>2321.38935211231</v>
      </c>
      <c r="J133" s="39">
        <f>IF(E133&gt;0, (G133-I133)/E133, "")</f>
        <v/>
      </c>
      <c r="K133" s="39">
        <f>IF(F133&gt;0, (G133-I133)/F133, "")</f>
        <v/>
      </c>
      <c r="L133" s="40" t="n">
        <v>39.08</v>
      </c>
      <c r="M133" s="39">
        <f>IF(AND(ISNUMBER(L133), L133&gt;0), (J133/L133)*42, "")</f>
        <v/>
      </c>
      <c r="N133" s="39">
        <f>IF(M133&lt;&gt;"", M133/10, "")</f>
        <v/>
      </c>
      <c r="O133" s="39">
        <f>M133</f>
        <v/>
      </c>
      <c r="P133" s="39">
        <f>IF(AND(M133&lt;&gt;"", J133&lt;&gt;""), M133-J133, "")</f>
        <v/>
      </c>
      <c r="Q133" s="41" t="inlineStr">
        <is>
          <t>Matched</t>
        </is>
      </c>
      <c r="R133" s="21" t="inlineStr">
        <is>
          <t>Deductions: Oil: ₹1,844, Brokerage: ₹478</t>
        </is>
      </c>
    </row>
    <row r="134">
      <c r="A134" s="26" t="n">
        <v>133</v>
      </c>
      <c r="B134" s="27" t="inlineStr">
        <is>
          <t>Madhusudan Industries</t>
        </is>
      </c>
      <c r="C134" s="27" t="inlineStr">
        <is>
          <t>INWDMSD27/0125 / PO:0017</t>
        </is>
      </c>
      <c r="D134" s="26" t="inlineStr">
        <is>
          <t>06-04-2026</t>
        </is>
      </c>
      <c r="E134" s="32" t="n">
        <v>23.71</v>
      </c>
      <c r="F134" s="33" t="n">
        <v>237.1</v>
      </c>
      <c r="G134" s="34" t="n">
        <v>1640197.03</v>
      </c>
      <c r="H134" s="34" t="n">
        <v>1640197.03</v>
      </c>
      <c r="I134" s="34" t="n">
        <v>322.092</v>
      </c>
      <c r="J134" s="34">
        <f>IF(E134&gt;0, (G134-I134)/E134, "")</f>
        <v/>
      </c>
      <c r="K134" s="34">
        <f>IF(F134&gt;0, (G134-I134)/F134, "")</f>
        <v/>
      </c>
      <c r="L134" s="35" t="n">
        <v>39.58</v>
      </c>
      <c r="M134" s="34">
        <f>IF(AND(ISNUMBER(L134), L134&gt;0), (J134/L134)*42, "")</f>
        <v/>
      </c>
      <c r="N134" s="34">
        <f>IF(M134&lt;&gt;"", M134/10, "")</f>
        <v/>
      </c>
      <c r="O134" s="34">
        <f>M134</f>
        <v/>
      </c>
      <c r="P134" s="34">
        <f>IF(AND(M134&lt;&gt;"", J134&lt;&gt;""), M134-J134, "")</f>
        <v/>
      </c>
      <c r="Q134" s="41" t="inlineStr">
        <is>
          <t>Matched</t>
        </is>
      </c>
      <c r="R134" s="27" t="inlineStr">
        <is>
          <t>Deductions: Brokerage: ₹322</t>
        </is>
      </c>
    </row>
    <row r="135">
      <c r="A135" s="20" t="n">
        <v>134</v>
      </c>
      <c r="B135" s="21" t="inlineStr">
        <is>
          <t>Bhawani Trading Company</t>
        </is>
      </c>
      <c r="C135" s="21" t="inlineStr">
        <is>
          <t>INWDMSD27/0126 / PO:0018</t>
        </is>
      </c>
      <c r="D135" s="20" t="inlineStr">
        <is>
          <t>06-04-2026</t>
        </is>
      </c>
      <c r="E135" s="37" t="n">
        <v>34.77</v>
      </c>
      <c r="F135" s="38" t="n">
        <v>347.7</v>
      </c>
      <c r="G135" s="39" t="n">
        <v>1531755.16</v>
      </c>
      <c r="H135" s="39" t="n">
        <v>1531755.16</v>
      </c>
      <c r="I135" s="39" t="n">
        <v>2227.159110887767</v>
      </c>
      <c r="J135" s="39">
        <f>IF(E135&gt;0, (G135-I135)/E135, "")</f>
        <v/>
      </c>
      <c r="K135" s="39">
        <f>IF(F135&gt;0, (G135-I135)/F135, "")</f>
        <v/>
      </c>
      <c r="L135" s="40" t="n">
        <v>39.72</v>
      </c>
      <c r="M135" s="39">
        <f>IF(AND(ISNUMBER(L135), L135&gt;0), (J135/L135)*42, "")</f>
        <v/>
      </c>
      <c r="N135" s="39">
        <f>IF(M135&lt;&gt;"", M135/10, "")</f>
        <v/>
      </c>
      <c r="O135" s="39">
        <f>M135</f>
        <v/>
      </c>
      <c r="P135" s="39">
        <f>IF(AND(M135&lt;&gt;"", J135&lt;&gt;""), M135-J135, "")</f>
        <v/>
      </c>
      <c r="Q135" s="41" t="inlineStr">
        <is>
          <t>Matched</t>
        </is>
      </c>
      <c r="R135" s="21" t="inlineStr">
        <is>
          <t>Deductions: Oil: ₹1,926, Brokerage: ₹301</t>
        </is>
      </c>
    </row>
    <row r="136">
      <c r="A136" s="26" t="n">
        <v>135</v>
      </c>
      <c r="B136" s="27" t="inlineStr">
        <is>
          <t>Bhawani Trading Company</t>
        </is>
      </c>
      <c r="C136" s="27" t="inlineStr">
        <is>
          <t>INWDMSD27/0126 / PO:0020</t>
        </is>
      </c>
      <c r="D136" s="26" t="inlineStr">
        <is>
          <t>06-04-2026</t>
        </is>
      </c>
      <c r="E136" s="32" t="n">
        <v>0</v>
      </c>
      <c r="F136" s="33" t="n">
        <v>0</v>
      </c>
      <c r="G136" s="34" t="n">
        <v>848637.5</v>
      </c>
      <c r="H136" s="34" t="n">
        <v>848637.5</v>
      </c>
      <c r="I136" s="34" t="n">
        <v>385.8251829851073</v>
      </c>
      <c r="J136" s="34">
        <f>IF(E136&gt;0, (G136-I136)/E136, "")</f>
        <v/>
      </c>
      <c r="K136" s="34">
        <f>IF(F136&gt;0, (G136-I136)/F136, "")</f>
        <v/>
      </c>
      <c r="L136" s="35" t="n">
        <v>39.72</v>
      </c>
      <c r="M136" s="34">
        <f>IF(AND(ISNUMBER(L136), L136&gt;0), (J136/L136)*42, "")</f>
        <v/>
      </c>
      <c r="N136" s="34">
        <f>IF(M136&lt;&gt;"", M136/10, "")</f>
        <v/>
      </c>
      <c r="O136" s="34">
        <f>M136</f>
        <v/>
      </c>
      <c r="P136" s="34">
        <f>IF(AND(M136&lt;&gt;"", J136&lt;&gt;""), M136-J136, "")</f>
        <v/>
      </c>
      <c r="Q136" s="42" t="inlineStr">
        <is>
          <t>Weight Zero</t>
        </is>
      </c>
      <c r="R136" s="27" t="inlineStr">
        <is>
          <t>Deductions: Oil: ₹214, Brokerage: ₹172 | Received weight is zero</t>
        </is>
      </c>
    </row>
    <row r="137">
      <c r="A137" s="20" t="n">
        <v>136</v>
      </c>
      <c r="B137" s="21" t="inlineStr">
        <is>
          <t>Bhawani Trading Company</t>
        </is>
      </c>
      <c r="C137" s="21" t="inlineStr">
        <is>
          <t>INWDMSD27/0127 / PO:0020</t>
        </is>
      </c>
      <c r="D137" s="20" t="inlineStr">
        <is>
          <t>06-04-2026</t>
        </is>
      </c>
      <c r="E137" s="37" t="n">
        <v>30.35</v>
      </c>
      <c r="F137" s="38" t="n">
        <v>303.5</v>
      </c>
      <c r="G137" s="39" t="n">
        <v>2060494</v>
      </c>
      <c r="H137" s="39" t="n">
        <v>2060494</v>
      </c>
      <c r="I137" s="39" t="n">
        <v>413.9999999999999</v>
      </c>
      <c r="J137" s="39">
        <f>IF(E137&gt;0, (G137-I137)/E137, "")</f>
        <v/>
      </c>
      <c r="K137" s="39">
        <f>IF(F137&gt;0, (G137-I137)/F137, "")</f>
        <v/>
      </c>
      <c r="L137" s="40" t="n">
        <v>40.32</v>
      </c>
      <c r="M137" s="39">
        <f>IF(AND(ISNUMBER(L137), L137&gt;0), (J137/L137)*42, "")</f>
        <v/>
      </c>
      <c r="N137" s="39">
        <f>IF(M137&lt;&gt;"", M137/10, "")</f>
        <v/>
      </c>
      <c r="O137" s="39">
        <f>M137</f>
        <v/>
      </c>
      <c r="P137" s="39">
        <f>IF(AND(M137&lt;&gt;"", J137&lt;&gt;""), M137-J137, "")</f>
        <v/>
      </c>
      <c r="Q137" s="41" t="inlineStr">
        <is>
          <t>Matched</t>
        </is>
      </c>
      <c r="R137" s="21" t="inlineStr">
        <is>
          <t>Deductions: Brokerage: ₹414</t>
        </is>
      </c>
    </row>
    <row r="138">
      <c r="A138" s="26" t="n">
        <v>137</v>
      </c>
      <c r="B138" s="27" t="inlineStr">
        <is>
          <t>Jai Sri Rama Trading Company</t>
        </is>
      </c>
      <c r="C138" s="27" t="inlineStr">
        <is>
          <t>INWDMSD27/0128 / PO:0011</t>
        </is>
      </c>
      <c r="D138" s="26" t="inlineStr">
        <is>
          <t>06-04-2026</t>
        </is>
      </c>
      <c r="E138" s="32" t="n">
        <v>29</v>
      </c>
      <c r="F138" s="33" t="n">
        <v>290</v>
      </c>
      <c r="G138" s="34" t="n">
        <v>2005270.9</v>
      </c>
      <c r="H138" s="34" t="n">
        <v>2005270.9</v>
      </c>
      <c r="I138" s="34" t="n">
        <v>17198.07408938575</v>
      </c>
      <c r="J138" s="34">
        <f>IF(E138&gt;0, (G138-I138)/E138, "")</f>
        <v/>
      </c>
      <c r="K138" s="34">
        <f>IF(F138&gt;0, (G138-I138)/F138, "")</f>
        <v/>
      </c>
      <c r="L138" s="35" t="n">
        <v>39.05</v>
      </c>
      <c r="M138" s="34">
        <f>IF(AND(ISNUMBER(L138), L138&gt;0), (J138/L138)*42, "")</f>
        <v/>
      </c>
      <c r="N138" s="34">
        <f>IF(M138&lt;&gt;"", M138/10, "")</f>
        <v/>
      </c>
      <c r="O138" s="34">
        <f>M138</f>
        <v/>
      </c>
      <c r="P138" s="34">
        <f>IF(AND(M138&lt;&gt;"", J138&lt;&gt;""), M138-J138, "")</f>
        <v/>
      </c>
      <c r="Q138" s="41" t="inlineStr">
        <is>
          <t>Matched</t>
        </is>
      </c>
      <c r="R138" s="27" t="inlineStr">
        <is>
          <t>Deductions: Oil: ₹16,804, Brokerage: ₹394</t>
        </is>
      </c>
    </row>
    <row r="139">
      <c r="A139" s="20" t="n">
        <v>138</v>
      </c>
      <c r="B139" s="21" t="inlineStr">
        <is>
          <t>Jai Sri Rama Trading Company</t>
        </is>
      </c>
      <c r="C139" s="21" t="inlineStr">
        <is>
          <t>INWDMSD27/0129 / PO:0011</t>
        </is>
      </c>
      <c r="D139" s="20" t="inlineStr">
        <is>
          <t>06-04-2026</t>
        </is>
      </c>
      <c r="E139" s="37" t="n">
        <v>27.67</v>
      </c>
      <c r="F139" s="38" t="n">
        <v>276.7</v>
      </c>
      <c r="G139" s="39" t="n">
        <v>1916803.07</v>
      </c>
      <c r="H139" s="39" t="n">
        <v>1916803.07</v>
      </c>
      <c r="I139" s="39" t="n">
        <v>376.74</v>
      </c>
      <c r="J139" s="39">
        <f>IF(E139&gt;0, (G139-I139)/E139, "")</f>
        <v/>
      </c>
      <c r="K139" s="39">
        <f>IF(F139&gt;0, (G139-I139)/F139, "")</f>
        <v/>
      </c>
      <c r="L139" s="40" t="n">
        <v>39.99</v>
      </c>
      <c r="M139" s="39">
        <f>IF(AND(ISNUMBER(L139), L139&gt;0), (J139/L139)*42, "")</f>
        <v/>
      </c>
      <c r="N139" s="39">
        <f>IF(M139&lt;&gt;"", M139/10, "")</f>
        <v/>
      </c>
      <c r="O139" s="39">
        <f>M139</f>
        <v/>
      </c>
      <c r="P139" s="39">
        <f>IF(AND(M139&lt;&gt;"", J139&lt;&gt;""), M139-J139, "")</f>
        <v/>
      </c>
      <c r="Q139" s="41" t="inlineStr">
        <is>
          <t>Matched</t>
        </is>
      </c>
      <c r="R139" s="21" t="inlineStr">
        <is>
          <t>Deductions: Brokerage: ₹377</t>
        </is>
      </c>
    </row>
    <row r="140">
      <c r="A140" s="26" t="n">
        <v>139</v>
      </c>
      <c r="B140" s="27" t="inlineStr">
        <is>
          <t>Mahavir Trading Company</t>
        </is>
      </c>
      <c r="C140" s="27" t="inlineStr">
        <is>
          <t>INWDMSD27/0130 / PO:0010</t>
        </is>
      </c>
      <c r="D140" s="26" t="inlineStr">
        <is>
          <t>06-04-2026</t>
        </is>
      </c>
      <c r="E140" s="32" t="n">
        <v>41.22</v>
      </c>
      <c r="F140" s="33" t="n">
        <v>412.2</v>
      </c>
      <c r="G140" s="34" t="n">
        <v>2821351.5</v>
      </c>
      <c r="H140" s="34" t="n">
        <v>2821351.5</v>
      </c>
      <c r="I140" s="34" t="n">
        <v>558.9</v>
      </c>
      <c r="J140" s="34">
        <f>IF(E140&gt;0, (G140-I140)/E140, "")</f>
        <v/>
      </c>
      <c r="K140" s="34">
        <f>IF(F140&gt;0, (G140-I140)/F140, "")</f>
        <v/>
      </c>
      <c r="L140" s="35" t="n">
        <v>39.73</v>
      </c>
      <c r="M140" s="34">
        <f>IF(AND(ISNUMBER(L140), L140&gt;0), (J140/L140)*42, "")</f>
        <v/>
      </c>
      <c r="N140" s="34">
        <f>IF(M140&lt;&gt;"", M140/10, "")</f>
        <v/>
      </c>
      <c r="O140" s="34">
        <f>M140</f>
        <v/>
      </c>
      <c r="P140" s="34">
        <f>IF(AND(M140&lt;&gt;"", J140&lt;&gt;""), M140-J140, "")</f>
        <v/>
      </c>
      <c r="Q140" s="41" t="inlineStr">
        <is>
          <t>Matched</t>
        </is>
      </c>
      <c r="R140" s="27" t="inlineStr">
        <is>
          <t>Deductions: Brokerage: ₹559</t>
        </is>
      </c>
    </row>
    <row r="141">
      <c r="A141" s="20" t="n">
        <v>140</v>
      </c>
      <c r="B141" s="21" t="inlineStr">
        <is>
          <t>Mahavir Trading Company</t>
        </is>
      </c>
      <c r="C141" s="21" t="inlineStr">
        <is>
          <t>INWDMSD27/0131 / PO:0013</t>
        </is>
      </c>
      <c r="D141" s="20" t="inlineStr">
        <is>
          <t>06-04-2026</t>
        </is>
      </c>
      <c r="E141" s="37" t="n">
        <v>40.89</v>
      </c>
      <c r="F141" s="38" t="n">
        <v>408.9</v>
      </c>
      <c r="G141" s="39" t="n">
        <v>2799068.92</v>
      </c>
      <c r="H141" s="39" t="n">
        <v>2799068.92</v>
      </c>
      <c r="I141" s="39" t="n">
        <v>557.244</v>
      </c>
      <c r="J141" s="39">
        <f>IF(E141&gt;0, (G141-I141)/E141, "")</f>
        <v/>
      </c>
      <c r="K141" s="39">
        <f>IF(F141&gt;0, (G141-I141)/F141, "")</f>
        <v/>
      </c>
      <c r="L141" s="40" t="n">
        <v>40.5</v>
      </c>
      <c r="M141" s="39">
        <f>IF(AND(ISNUMBER(L141), L141&gt;0), (J141/L141)*42, "")</f>
        <v/>
      </c>
      <c r="N141" s="39">
        <f>IF(M141&lt;&gt;"", M141/10, "")</f>
        <v/>
      </c>
      <c r="O141" s="39">
        <f>M141</f>
        <v/>
      </c>
      <c r="P141" s="39">
        <f>IF(AND(M141&lt;&gt;"", J141&lt;&gt;""), M141-J141, "")</f>
        <v/>
      </c>
      <c r="Q141" s="41" t="inlineStr">
        <is>
          <t>Matched</t>
        </is>
      </c>
      <c r="R141" s="21" t="inlineStr">
        <is>
          <t>Deductions: Brokerage: ₹557</t>
        </is>
      </c>
    </row>
    <row r="142">
      <c r="A142" s="26" t="n">
        <v>141</v>
      </c>
      <c r="B142" s="27" t="inlineStr">
        <is>
          <t>Jai Sri Rama Trading Company</t>
        </is>
      </c>
      <c r="C142" s="27" t="inlineStr">
        <is>
          <t>INWDMSD27/0132 / PO:0011</t>
        </is>
      </c>
      <c r="D142" s="26" t="inlineStr">
        <is>
          <t>06-04-2026</t>
        </is>
      </c>
      <c r="E142" s="32" t="n">
        <v>28.44</v>
      </c>
      <c r="F142" s="33" t="n">
        <v>284.4</v>
      </c>
      <c r="G142" s="34" t="n">
        <v>1971566.06</v>
      </c>
      <c r="H142" s="34" t="n">
        <v>1971566.06</v>
      </c>
      <c r="I142" s="34" t="n">
        <v>387.504</v>
      </c>
      <c r="J142" s="34">
        <f>IF(E142&gt;0, (G142-I142)/E142, "")</f>
        <v/>
      </c>
      <c r="K142" s="34">
        <f>IF(F142&gt;0, (G142-I142)/F142, "")</f>
        <v/>
      </c>
      <c r="L142" s="35" t="n">
        <v>39.57</v>
      </c>
      <c r="M142" s="34">
        <f>IF(AND(ISNUMBER(L142), L142&gt;0), (J142/L142)*42, "")</f>
        <v/>
      </c>
      <c r="N142" s="34">
        <f>IF(M142&lt;&gt;"", M142/10, "")</f>
        <v/>
      </c>
      <c r="O142" s="34">
        <f>M142</f>
        <v/>
      </c>
      <c r="P142" s="34">
        <f>IF(AND(M142&lt;&gt;"", J142&lt;&gt;""), M142-J142, "")</f>
        <v/>
      </c>
      <c r="Q142" s="41" t="inlineStr">
        <is>
          <t>Matched</t>
        </is>
      </c>
      <c r="R142" s="27" t="inlineStr">
        <is>
          <t>Deductions: Brokerage: ₹388</t>
        </is>
      </c>
    </row>
    <row r="143">
      <c r="A143" s="20" t="n">
        <v>142</v>
      </c>
      <c r="B143" s="21" t="inlineStr">
        <is>
          <t>Pankaj Bogi &amp; Company</t>
        </is>
      </c>
      <c r="C143" s="21" t="inlineStr">
        <is>
          <t>INWDMSD27/0133 / PO:0022</t>
        </is>
      </c>
      <c r="D143" s="20" t="inlineStr">
        <is>
          <t>06-04-2026</t>
        </is>
      </c>
      <c r="E143" s="37" t="n">
        <v>25.62</v>
      </c>
      <c r="F143" s="38" t="n">
        <v>256.2</v>
      </c>
      <c r="G143" s="39" t="n">
        <v>1734577.83</v>
      </c>
      <c r="H143" s="39" t="n">
        <v>1734577.83</v>
      </c>
      <c r="I143" s="39" t="n">
        <v>349.4159999999999</v>
      </c>
      <c r="J143" s="39">
        <f>IF(E143&gt;0, (G143-I143)/E143, "")</f>
        <v/>
      </c>
      <c r="K143" s="39">
        <f>IF(F143&gt;0, (G143-I143)/F143, "")</f>
        <v/>
      </c>
      <c r="L143" s="40" t="n">
        <v>40.26</v>
      </c>
      <c r="M143" s="39">
        <f>IF(AND(ISNUMBER(L143), L143&gt;0), (J143/L143)*42, "")</f>
        <v/>
      </c>
      <c r="N143" s="39">
        <f>IF(M143&lt;&gt;"", M143/10, "")</f>
        <v/>
      </c>
      <c r="O143" s="39">
        <f>M143</f>
        <v/>
      </c>
      <c r="P143" s="39">
        <f>IF(AND(M143&lt;&gt;"", J143&lt;&gt;""), M143-J143, "")</f>
        <v/>
      </c>
      <c r="Q143" s="41" t="inlineStr">
        <is>
          <t>Matched</t>
        </is>
      </c>
      <c r="R143" s="21" t="inlineStr">
        <is>
          <t>Deductions: Brokerage: ₹349</t>
        </is>
      </c>
    </row>
    <row r="144">
      <c r="A144" s="26" t="n">
        <v>143</v>
      </c>
      <c r="B144" s="27" t="inlineStr">
        <is>
          <t>Pankaj Bogi &amp; Company</t>
        </is>
      </c>
      <c r="C144" s="27" t="inlineStr">
        <is>
          <t>INWDMSD27/0134 / PO:0022</t>
        </is>
      </c>
      <c r="D144" s="26" t="inlineStr">
        <is>
          <t>06-04-2026</t>
        </is>
      </c>
      <c r="E144" s="32" t="n">
        <v>40.39</v>
      </c>
      <c r="F144" s="33" t="n">
        <v>403.9</v>
      </c>
      <c r="G144" s="34" t="n">
        <v>2729288.34</v>
      </c>
      <c r="H144" s="34" t="n">
        <v>2729288.34</v>
      </c>
      <c r="I144" s="34" t="n">
        <v>549.7919999999999</v>
      </c>
      <c r="J144" s="34">
        <f>IF(E144&gt;0, (G144-I144)/E144, "")</f>
        <v/>
      </c>
      <c r="K144" s="34">
        <f>IF(F144&gt;0, (G144-I144)/F144, "")</f>
        <v/>
      </c>
      <c r="L144" s="35" t="n">
        <v>39.94</v>
      </c>
      <c r="M144" s="34">
        <f>IF(AND(ISNUMBER(L144), L144&gt;0), (J144/L144)*42, "")</f>
        <v/>
      </c>
      <c r="N144" s="34">
        <f>IF(M144&lt;&gt;"", M144/10, "")</f>
        <v/>
      </c>
      <c r="O144" s="34">
        <f>M144</f>
        <v/>
      </c>
      <c r="P144" s="34">
        <f>IF(AND(M144&lt;&gt;"", J144&lt;&gt;""), M144-J144, "")</f>
        <v/>
      </c>
      <c r="Q144" s="41" t="inlineStr">
        <is>
          <t>Matched</t>
        </is>
      </c>
      <c r="R144" s="27" t="inlineStr">
        <is>
          <t>Deductions: Brokerage: ₹550</t>
        </is>
      </c>
    </row>
    <row r="145">
      <c r="A145" s="20" t="n">
        <v>144</v>
      </c>
      <c r="B145" s="21" t="inlineStr">
        <is>
          <t>Pankaj Bogi &amp; Company</t>
        </is>
      </c>
      <c r="C145" s="21" t="inlineStr">
        <is>
          <t>INWDMSD27/0135 / PO:0022</t>
        </is>
      </c>
      <c r="D145" s="20" t="inlineStr">
        <is>
          <t>06-04-2026</t>
        </is>
      </c>
      <c r="E145" s="37" t="n">
        <v>38.1</v>
      </c>
      <c r="F145" s="38" t="n">
        <v>381</v>
      </c>
      <c r="G145" s="39" t="n">
        <v>2577204.5</v>
      </c>
      <c r="H145" s="39" t="n">
        <v>2577204.5</v>
      </c>
      <c r="I145" s="39" t="n">
        <v>519.1559999999999</v>
      </c>
      <c r="J145" s="39">
        <f>IF(E145&gt;0, (G145-I145)/E145, "")</f>
        <v/>
      </c>
      <c r="K145" s="39">
        <f>IF(F145&gt;0, (G145-I145)/F145, "")</f>
        <v/>
      </c>
      <c r="L145" s="40" t="n">
        <v>40.25</v>
      </c>
      <c r="M145" s="39">
        <f>IF(AND(ISNUMBER(L145), L145&gt;0), (J145/L145)*42, "")</f>
        <v/>
      </c>
      <c r="N145" s="39">
        <f>IF(M145&lt;&gt;"", M145/10, "")</f>
        <v/>
      </c>
      <c r="O145" s="39">
        <f>M145</f>
        <v/>
      </c>
      <c r="P145" s="39">
        <f>IF(AND(M145&lt;&gt;"", J145&lt;&gt;""), M145-J145, "")</f>
        <v/>
      </c>
      <c r="Q145" s="41" t="inlineStr">
        <is>
          <t>Matched</t>
        </is>
      </c>
      <c r="R145" s="21" t="inlineStr">
        <is>
          <t>Deductions: Brokerage: ₹519</t>
        </is>
      </c>
    </row>
    <row r="146">
      <c r="A146" s="26" t="n">
        <v>145</v>
      </c>
      <c r="B146" s="27" t="inlineStr">
        <is>
          <t>Bhawani Trading Company</t>
        </is>
      </c>
      <c r="C146" s="27" t="inlineStr">
        <is>
          <t>INWDMSD27/0136 / PO:0020</t>
        </is>
      </c>
      <c r="D146" s="26" t="inlineStr">
        <is>
          <t>06-04-2026</t>
        </is>
      </c>
      <c r="E146" s="32" t="n">
        <v>36.57</v>
      </c>
      <c r="F146" s="33" t="n">
        <v>365.7</v>
      </c>
      <c r="G146" s="34" t="n">
        <v>2472592.8</v>
      </c>
      <c r="H146" s="34" t="n">
        <v>2472592.8</v>
      </c>
      <c r="I146" s="34" t="n">
        <v>2363.847168386238</v>
      </c>
      <c r="J146" s="34">
        <f>IF(E146&gt;0, (G146-I146)/E146, "")</f>
        <v/>
      </c>
      <c r="K146" s="34">
        <f>IF(F146&gt;0, (G146-I146)/F146, "")</f>
        <v/>
      </c>
      <c r="L146" s="35" t="n">
        <v>39.7</v>
      </c>
      <c r="M146" s="34">
        <f>IF(AND(ISNUMBER(L146), L146&gt;0), (J146/L146)*42, "")</f>
        <v/>
      </c>
      <c r="N146" s="34">
        <f>IF(M146&lt;&gt;"", M146/10, "")</f>
        <v/>
      </c>
      <c r="O146" s="34">
        <f>M146</f>
        <v/>
      </c>
      <c r="P146" s="34">
        <f>IF(AND(M146&lt;&gt;"", J146&lt;&gt;""), M146-J146, "")</f>
        <v/>
      </c>
      <c r="Q146" s="41" t="inlineStr">
        <is>
          <t>Matched</t>
        </is>
      </c>
      <c r="R146" s="27" t="inlineStr">
        <is>
          <t>Deductions: Oil: ₹1,867, Brokerage: ₹497</t>
        </is>
      </c>
    </row>
    <row r="147">
      <c r="A147" s="20" t="n">
        <v>146</v>
      </c>
      <c r="B147" s="21" t="inlineStr">
        <is>
          <t>Pankaj Bogi &amp; Company</t>
        </is>
      </c>
      <c r="C147" s="21" t="inlineStr">
        <is>
          <t>INWDMSD27/0137 / PO:0022</t>
        </is>
      </c>
      <c r="D147" s="20" t="inlineStr">
        <is>
          <t>06-04-2026</t>
        </is>
      </c>
      <c r="E147" s="37" t="n">
        <v>46.29</v>
      </c>
      <c r="F147" s="38" t="n">
        <v>462.9</v>
      </c>
      <c r="G147" s="39" t="n">
        <v>3132104.99</v>
      </c>
      <c r="H147" s="39" t="n">
        <v>3132104.99</v>
      </c>
      <c r="I147" s="39" t="n">
        <v>630.9359999999999</v>
      </c>
      <c r="J147" s="39">
        <f>IF(E147&gt;0, (G147-I147)/E147, "")</f>
        <v/>
      </c>
      <c r="K147" s="39">
        <f>IF(F147&gt;0, (G147-I147)/F147, "")</f>
        <v/>
      </c>
      <c r="L147" s="40" t="n">
        <v>40.29</v>
      </c>
      <c r="M147" s="39">
        <f>IF(AND(ISNUMBER(L147), L147&gt;0), (J147/L147)*42, "")</f>
        <v/>
      </c>
      <c r="N147" s="39">
        <f>IF(M147&lt;&gt;"", M147/10, "")</f>
        <v/>
      </c>
      <c r="O147" s="39">
        <f>M147</f>
        <v/>
      </c>
      <c r="P147" s="39">
        <f>IF(AND(M147&lt;&gt;"", J147&lt;&gt;""), M147-J147, "")</f>
        <v/>
      </c>
      <c r="Q147" s="41" t="inlineStr">
        <is>
          <t>Matched</t>
        </is>
      </c>
      <c r="R147" s="21" t="inlineStr">
        <is>
          <t>Deductions: Brokerage: ₹631</t>
        </is>
      </c>
    </row>
    <row r="148">
      <c r="A148" s="26" t="n">
        <v>147</v>
      </c>
      <c r="B148" s="27" t="inlineStr">
        <is>
          <t>Mahavir Trading Company</t>
        </is>
      </c>
      <c r="C148" s="27" t="inlineStr">
        <is>
          <t>INWDMSD27/0138 / PO:0013</t>
        </is>
      </c>
      <c r="D148" s="26" t="inlineStr">
        <is>
          <t>06-04-2026</t>
        </is>
      </c>
      <c r="E148" s="32" t="n">
        <v>42.73</v>
      </c>
      <c r="F148" s="33" t="n">
        <v>427.3</v>
      </c>
      <c r="G148" s="34" t="n">
        <v>2911364.4</v>
      </c>
      <c r="H148" s="34" t="n">
        <v>2911364.4</v>
      </c>
      <c r="I148" s="34" t="n">
        <v>579.5999999999999</v>
      </c>
      <c r="J148" s="34">
        <f>IF(E148&gt;0, (G148-I148)/E148, "")</f>
        <v/>
      </c>
      <c r="K148" s="34">
        <f>IF(F148&gt;0, (G148-I148)/F148, "")</f>
        <v/>
      </c>
      <c r="L148" s="35" t="n">
        <v>39.17</v>
      </c>
      <c r="M148" s="34">
        <f>IF(AND(ISNUMBER(L148), L148&gt;0), (J148/L148)*42, "")</f>
        <v/>
      </c>
      <c r="N148" s="34">
        <f>IF(M148&lt;&gt;"", M148/10, "")</f>
        <v/>
      </c>
      <c r="O148" s="34">
        <f>M148</f>
        <v/>
      </c>
      <c r="P148" s="34">
        <f>IF(AND(M148&lt;&gt;"", J148&lt;&gt;""), M148-J148, "")</f>
        <v/>
      </c>
      <c r="Q148" s="41" t="inlineStr">
        <is>
          <t>Matched</t>
        </is>
      </c>
      <c r="R148" s="27" t="inlineStr">
        <is>
          <t>Deductions: Brokerage: ₹580</t>
        </is>
      </c>
    </row>
    <row r="149">
      <c r="A149" s="20" t="n">
        <v>148</v>
      </c>
      <c r="B149" s="21" t="inlineStr">
        <is>
          <t>Jai Sri Rama Trading Company</t>
        </is>
      </c>
      <c r="C149" s="21" t="inlineStr">
        <is>
          <t>INWDMSD27/0139 / PO:0019</t>
        </is>
      </c>
      <c r="D149" s="20" t="inlineStr">
        <is>
          <t>06-04-2026</t>
        </is>
      </c>
      <c r="E149" s="37" t="n">
        <v>28.47</v>
      </c>
      <c r="F149" s="38" t="n">
        <v>284.7</v>
      </c>
      <c r="G149" s="39" t="n">
        <v>1952898.18</v>
      </c>
      <c r="H149" s="39" t="n">
        <v>1952898.18</v>
      </c>
      <c r="I149" s="39" t="n">
        <v>11753.88314878562</v>
      </c>
      <c r="J149" s="39">
        <f>IF(E149&gt;0, (G149-I149)/E149, "")</f>
        <v/>
      </c>
      <c r="K149" s="39">
        <f>IF(F149&gt;0, (G149-I149)/F149, "")</f>
        <v/>
      </c>
      <c r="L149" s="40" t="n">
        <v>39.29</v>
      </c>
      <c r="M149" s="39">
        <f>IF(AND(ISNUMBER(L149), L149&gt;0), (J149/L149)*42, "")</f>
        <v/>
      </c>
      <c r="N149" s="39">
        <f>IF(M149&lt;&gt;"", M149/10, "")</f>
        <v/>
      </c>
      <c r="O149" s="39">
        <f>M149</f>
        <v/>
      </c>
      <c r="P149" s="39">
        <f>IF(AND(M149&lt;&gt;"", J149&lt;&gt;""), M149-J149, "")</f>
        <v/>
      </c>
      <c r="Q149" s="41" t="inlineStr">
        <is>
          <t>Matched</t>
        </is>
      </c>
      <c r="R149" s="21" t="inlineStr">
        <is>
          <t>Deductions: Oil: ₹11,366, Brokerage: ₹388</t>
        </is>
      </c>
    </row>
    <row r="150">
      <c r="A150" s="26" t="n">
        <v>149</v>
      </c>
      <c r="B150" s="27" t="inlineStr">
        <is>
          <t>Jai Sri Rama Trading Company</t>
        </is>
      </c>
      <c r="C150" s="27" t="inlineStr">
        <is>
          <t>INWDMSD27/0140 / PO:0014</t>
        </is>
      </c>
      <c r="D150" s="26" t="inlineStr">
        <is>
          <t>07-04-2026</t>
        </is>
      </c>
      <c r="E150" s="32" t="n">
        <v>28.72</v>
      </c>
      <c r="F150" s="33" t="n">
        <v>287.2</v>
      </c>
      <c r="G150" s="34" t="n">
        <v>1980267.72</v>
      </c>
      <c r="H150" s="34" t="n">
        <v>1980267.72</v>
      </c>
      <c r="I150" s="34" t="n">
        <v>4832.558000000237</v>
      </c>
      <c r="J150" s="34">
        <f>IF(E150&gt;0, (G150-I150)/E150, "")</f>
        <v/>
      </c>
      <c r="K150" s="34">
        <f>IF(F150&gt;0, (G150-I150)/F150, "")</f>
        <v/>
      </c>
      <c r="L150" s="35" t="n">
        <v>39.23</v>
      </c>
      <c r="M150" s="34">
        <f>IF(AND(ISNUMBER(L150), L150&gt;0), (J150/L150)*42, "")</f>
        <v/>
      </c>
      <c r="N150" s="34">
        <f>IF(M150&lt;&gt;"", M150/10, "")</f>
        <v/>
      </c>
      <c r="O150" s="34">
        <f>M150</f>
        <v/>
      </c>
      <c r="P150" s="34">
        <f>IF(AND(M150&lt;&gt;"", J150&lt;&gt;""), M150-J150, "")</f>
        <v/>
      </c>
      <c r="Q150" s="41" t="inlineStr">
        <is>
          <t>Matched</t>
        </is>
      </c>
      <c r="R150" s="27" t="inlineStr">
        <is>
          <t>Deductions: Shortage: ₹4,596, Bardana: ₹237</t>
        </is>
      </c>
    </row>
    <row r="151">
      <c r="A151" s="20" t="n">
        <v>150</v>
      </c>
      <c r="B151" s="21" t="inlineStr">
        <is>
          <t>Bhawani Trading Company</t>
        </is>
      </c>
      <c r="C151" s="21" t="inlineStr">
        <is>
          <t>INWDMSD27/0141 / PO:0020</t>
        </is>
      </c>
      <c r="D151" s="20" t="inlineStr">
        <is>
          <t>07-04-2026</t>
        </is>
      </c>
      <c r="E151" s="37" t="n">
        <v>37.02</v>
      </c>
      <c r="F151" s="38" t="n">
        <v>370.2</v>
      </c>
      <c r="G151" s="39" t="n">
        <v>2509681.69</v>
      </c>
      <c r="H151" s="39" t="n">
        <v>2509681.69</v>
      </c>
      <c r="I151" s="39" t="n">
        <v>0</v>
      </c>
      <c r="J151" s="39">
        <f>IF(E151&gt;0, (G151-I151)/E151, "")</f>
        <v/>
      </c>
      <c r="K151" s="39">
        <f>IF(F151&gt;0, (G151-I151)/F151, "")</f>
        <v/>
      </c>
      <c r="L151" s="40" t="n">
        <v>40.5</v>
      </c>
      <c r="M151" s="39">
        <f>IF(AND(ISNUMBER(L151), L151&gt;0), (J151/L151)*42, "")</f>
        <v/>
      </c>
      <c r="N151" s="39">
        <f>IF(M151&lt;&gt;"", M151/10, "")</f>
        <v/>
      </c>
      <c r="O151" s="39">
        <f>M151</f>
        <v/>
      </c>
      <c r="P151" s="39">
        <f>IF(AND(M151&lt;&gt;"", J151&lt;&gt;""), M151-J151, "")</f>
        <v/>
      </c>
      <c r="Q151" s="41" t="inlineStr">
        <is>
          <t>Matched</t>
        </is>
      </c>
      <c r="R151" s="21" t="inlineStr">
        <is>
          <t>Fully reconciled &amp; verified</t>
        </is>
      </c>
    </row>
    <row r="152">
      <c r="A152" s="26" t="n">
        <v>151</v>
      </c>
      <c r="B152" s="27" t="inlineStr">
        <is>
          <t>Pankaj Bogi &amp; Company</t>
        </is>
      </c>
      <c r="C152" s="27" t="inlineStr">
        <is>
          <t>INWDMSD27/0142 / PO:0022</t>
        </is>
      </c>
      <c r="D152" s="26" t="inlineStr">
        <is>
          <t>07-04-2026</t>
        </is>
      </c>
      <c r="E152" s="32" t="n">
        <v>30.27</v>
      </c>
      <c r="F152" s="33" t="n">
        <v>302.7</v>
      </c>
      <c r="G152" s="34" t="n">
        <v>2055187</v>
      </c>
      <c r="H152" s="34" t="n">
        <v>2055187</v>
      </c>
      <c r="I152" s="34" t="n">
        <v>6508.092166666745</v>
      </c>
      <c r="J152" s="34">
        <f>IF(E152&gt;0, (G152-I152)/E152, "")</f>
        <v/>
      </c>
      <c r="K152" s="34">
        <f>IF(F152&gt;0, (G152-I152)/F152, "")</f>
        <v/>
      </c>
      <c r="L152" s="35" t="n">
        <v>39.52</v>
      </c>
      <c r="M152" s="34">
        <f>IF(AND(ISNUMBER(L152), L152&gt;0), (J152/L152)*42, "")</f>
        <v/>
      </c>
      <c r="N152" s="34">
        <f>IF(M152&lt;&gt;"", M152/10, "")</f>
        <v/>
      </c>
      <c r="O152" s="34">
        <f>M152</f>
        <v/>
      </c>
      <c r="P152" s="34">
        <f>IF(AND(M152&lt;&gt;"", J152&lt;&gt;""), M152-J152, "")</f>
        <v/>
      </c>
      <c r="Q152" s="41" t="inlineStr">
        <is>
          <t>Matched</t>
        </is>
      </c>
      <c r="R152" s="27" t="inlineStr">
        <is>
          <t>Deductions: Shortage: ₹6,508</t>
        </is>
      </c>
    </row>
    <row r="153">
      <c r="A153" s="20" t="n">
        <v>152</v>
      </c>
      <c r="B153" s="21" t="inlineStr">
        <is>
          <t>Pankaj Bogi &amp; Company</t>
        </is>
      </c>
      <c r="C153" s="21" t="inlineStr">
        <is>
          <t>INWDMSD27/0143 / PO:0022</t>
        </is>
      </c>
      <c r="D153" s="20" t="inlineStr">
        <is>
          <t>07-04-2026</t>
        </is>
      </c>
      <c r="E153" s="37" t="n">
        <v>29.48</v>
      </c>
      <c r="F153" s="38" t="n">
        <v>294.8</v>
      </c>
      <c r="G153" s="39" t="n">
        <v>1997641.76</v>
      </c>
      <c r="H153" s="39" t="n">
        <v>1997641.76</v>
      </c>
      <c r="I153" s="39" t="n">
        <v>2877.261794238683</v>
      </c>
      <c r="J153" s="39">
        <f>IF(E153&gt;0, (G153-I153)/E153, "")</f>
        <v/>
      </c>
      <c r="K153" s="39">
        <f>IF(F153&gt;0, (G153-I153)/F153, "")</f>
        <v/>
      </c>
      <c r="L153" s="40" t="n">
        <v>40.23</v>
      </c>
      <c r="M153" s="39">
        <f>IF(AND(ISNUMBER(L153), L153&gt;0), (J153/L153)*42, "")</f>
        <v/>
      </c>
      <c r="N153" s="39">
        <f>IF(M153&lt;&gt;"", M153/10, "")</f>
        <v/>
      </c>
      <c r="O153" s="39">
        <f>M153</f>
        <v/>
      </c>
      <c r="P153" s="39">
        <f>IF(AND(M153&lt;&gt;"", J153&lt;&gt;""), M153-J153, "")</f>
        <v/>
      </c>
      <c r="Q153" s="41" t="inlineStr">
        <is>
          <t>Matched</t>
        </is>
      </c>
      <c r="R153" s="21" t="inlineStr">
        <is>
          <t>Deductions: Shortage: ₹2,877</t>
        </is>
      </c>
    </row>
    <row r="154">
      <c r="A154" s="26" t="n">
        <v>153</v>
      </c>
      <c r="B154" s="27" t="inlineStr">
        <is>
          <t>Jai Sri Rama Trading Company</t>
        </is>
      </c>
      <c r="C154" s="27" t="inlineStr">
        <is>
          <t>INWDMSD27/0148 / PO:0021</t>
        </is>
      </c>
      <c r="D154" s="26" t="inlineStr">
        <is>
          <t>07-04-2026</t>
        </is>
      </c>
      <c r="E154" s="32" t="n">
        <v>28.08</v>
      </c>
      <c r="F154" s="33" t="n">
        <v>280.8</v>
      </c>
      <c r="G154" s="34" t="n">
        <v>1897549.76</v>
      </c>
      <c r="H154" s="34" t="n">
        <v>1897549.76</v>
      </c>
      <c r="I154" s="34" t="n">
        <v>230.5</v>
      </c>
      <c r="J154" s="34">
        <f>IF(E154&gt;0, (G154-I154)/E154, "")</f>
        <v/>
      </c>
      <c r="K154" s="34">
        <f>IF(F154&gt;0, (G154-I154)/F154, "")</f>
        <v/>
      </c>
      <c r="L154" s="35" t="n">
        <v>39.28</v>
      </c>
      <c r="M154" s="34">
        <f>IF(AND(ISNUMBER(L154), L154&gt;0), (J154/L154)*42, "")</f>
        <v/>
      </c>
      <c r="N154" s="34">
        <f>IF(M154&lt;&gt;"", M154/10, "")</f>
        <v/>
      </c>
      <c r="O154" s="34">
        <f>M154</f>
        <v/>
      </c>
      <c r="P154" s="34">
        <f>IF(AND(M154&lt;&gt;"", J154&lt;&gt;""), M154-J154, "")</f>
        <v/>
      </c>
      <c r="Q154" s="41" t="inlineStr">
        <is>
          <t>Matched</t>
        </is>
      </c>
      <c r="R154" s="27" t="inlineStr">
        <is>
          <t>Deductions: Bardana: ₹230</t>
        </is>
      </c>
    </row>
    <row r="155">
      <c r="A155" s="20" t="n">
        <v>154</v>
      </c>
      <c r="B155" s="21" t="inlineStr">
        <is>
          <t>Bhawani Trading Company</t>
        </is>
      </c>
      <c r="C155" s="21" t="inlineStr">
        <is>
          <t>INWDMSD27/0145 / PO:0020</t>
        </is>
      </c>
      <c r="D155" s="20" t="inlineStr">
        <is>
          <t>07-04-2026</t>
        </is>
      </c>
      <c r="E155" s="37" t="n">
        <v>26.55</v>
      </c>
      <c r="F155" s="38" t="n">
        <v>265.5</v>
      </c>
      <c r="G155" s="39" t="n">
        <v>1800871.76</v>
      </c>
      <c r="H155" s="39" t="n">
        <v>1800871.76</v>
      </c>
      <c r="I155" s="39" t="n">
        <v>0</v>
      </c>
      <c r="J155" s="39">
        <f>IF(E155&gt;0, (G155-I155)/E155, "")</f>
        <v/>
      </c>
      <c r="K155" s="39">
        <f>IF(F155&gt;0, (G155-I155)/F155, "")</f>
        <v/>
      </c>
      <c r="L155" s="40" t="n">
        <v>40.14</v>
      </c>
      <c r="M155" s="39">
        <f>IF(AND(ISNUMBER(L155), L155&gt;0), (J155/L155)*42, "")</f>
        <v/>
      </c>
      <c r="N155" s="39">
        <f>IF(M155&lt;&gt;"", M155/10, "")</f>
        <v/>
      </c>
      <c r="O155" s="39">
        <f>M155</f>
        <v/>
      </c>
      <c r="P155" s="39">
        <f>IF(AND(M155&lt;&gt;"", J155&lt;&gt;""), M155-J155, "")</f>
        <v/>
      </c>
      <c r="Q155" s="41" t="inlineStr">
        <is>
          <t>Matched</t>
        </is>
      </c>
      <c r="R155" s="21" t="inlineStr">
        <is>
          <t>Fully reconciled &amp; verified</t>
        </is>
      </c>
    </row>
    <row r="156">
      <c r="A156" s="26" t="n">
        <v>155</v>
      </c>
      <c r="B156" s="27" t="inlineStr">
        <is>
          <t>Pankaj Bogi &amp; Company</t>
        </is>
      </c>
      <c r="C156" s="27" t="inlineStr">
        <is>
          <t>INWDMSD27/0146 / PO:0022</t>
        </is>
      </c>
      <c r="D156" s="26" t="inlineStr">
        <is>
          <t>07-04-2026</t>
        </is>
      </c>
      <c r="E156" s="32" t="n">
        <v>17.07</v>
      </c>
      <c r="F156" s="33" t="n">
        <v>170.7</v>
      </c>
      <c r="G156" s="34" t="n">
        <v>1155015.09</v>
      </c>
      <c r="H156" s="34" t="n">
        <v>1155015.09</v>
      </c>
      <c r="I156" s="34" t="n">
        <v>0</v>
      </c>
      <c r="J156" s="34">
        <f>IF(E156&gt;0, (G156-I156)/E156, "")</f>
        <v/>
      </c>
      <c r="K156" s="34">
        <f>IF(F156&gt;0, (G156-I156)/F156, "")</f>
        <v/>
      </c>
      <c r="L156" s="35" t="n">
        <v>41.06</v>
      </c>
      <c r="M156" s="34">
        <f>IF(AND(ISNUMBER(L156), L156&gt;0), (J156/L156)*42, "")</f>
        <v/>
      </c>
      <c r="N156" s="34">
        <f>IF(M156&lt;&gt;"", M156/10, "")</f>
        <v/>
      </c>
      <c r="O156" s="34">
        <f>M156</f>
        <v/>
      </c>
      <c r="P156" s="34">
        <f>IF(AND(M156&lt;&gt;"", J156&lt;&gt;""), M156-J156, "")</f>
        <v/>
      </c>
      <c r="Q156" s="41" t="inlineStr">
        <is>
          <t>Matched</t>
        </is>
      </c>
      <c r="R156" s="27" t="inlineStr">
        <is>
          <t>Fully reconciled &amp; verified</t>
        </is>
      </c>
    </row>
    <row r="157">
      <c r="A157" s="20" t="n">
        <v>156</v>
      </c>
      <c r="B157" s="21" t="inlineStr">
        <is>
          <t>Bhawani Trading Company</t>
        </is>
      </c>
      <c r="C157" s="21" t="inlineStr">
        <is>
          <t>INWDMSD27/0147 / PO:0020</t>
        </is>
      </c>
      <c r="D157" s="20" t="inlineStr">
        <is>
          <t>07-04-2026</t>
        </is>
      </c>
      <c r="E157" s="37" t="n">
        <v>38.62</v>
      </c>
      <c r="F157" s="38" t="n">
        <v>386.2</v>
      </c>
      <c r="G157" s="39" t="n">
        <v>2616827.38</v>
      </c>
      <c r="H157" s="39" t="n">
        <v>2616827.38</v>
      </c>
      <c r="I157" s="39" t="n">
        <v>0</v>
      </c>
      <c r="J157" s="39">
        <f>IF(E157&gt;0, (G157-I157)/E157, "")</f>
        <v/>
      </c>
      <c r="K157" s="39">
        <f>IF(F157&gt;0, (G157-I157)/F157, "")</f>
        <v/>
      </c>
      <c r="L157" s="40" t="n">
        <v>39.61</v>
      </c>
      <c r="M157" s="39">
        <f>IF(AND(ISNUMBER(L157), L157&gt;0), (J157/L157)*42, "")</f>
        <v/>
      </c>
      <c r="N157" s="39">
        <f>IF(M157&lt;&gt;"", M157/10, "")</f>
        <v/>
      </c>
      <c r="O157" s="39">
        <f>M157</f>
        <v/>
      </c>
      <c r="P157" s="39">
        <f>IF(AND(M157&lt;&gt;"", J157&lt;&gt;""), M157-J157, "")</f>
        <v/>
      </c>
      <c r="Q157" s="41" t="inlineStr">
        <is>
          <t>Matched</t>
        </is>
      </c>
      <c r="R157" s="21" t="inlineStr">
        <is>
          <t>Fully reconciled &amp; verified</t>
        </is>
      </c>
    </row>
    <row r="158">
      <c r="A158" s="26" t="n">
        <v>157</v>
      </c>
      <c r="B158" s="27" t="inlineStr">
        <is>
          <t>Bhawani Trading Company</t>
        </is>
      </c>
      <c r="C158" s="27" t="inlineStr">
        <is>
          <t>INWDMSD27/0149 / PO:0020</t>
        </is>
      </c>
      <c r="D158" s="26" t="inlineStr">
        <is>
          <t>07-04-2026</t>
        </is>
      </c>
      <c r="E158" s="32" t="n">
        <v>43.76000000000001</v>
      </c>
      <c r="F158" s="33" t="n">
        <v>437.6</v>
      </c>
      <c r="G158" s="34" t="n">
        <v>2962990.37</v>
      </c>
      <c r="H158" s="34" t="n">
        <v>2962990.37</v>
      </c>
      <c r="I158" s="34" t="n">
        <v>0</v>
      </c>
      <c r="J158" s="34">
        <f>IF(E158&gt;0, (G158-I158)/E158, "")</f>
        <v/>
      </c>
      <c r="K158" s="34">
        <f>IF(F158&gt;0, (G158-I158)/F158, "")</f>
        <v/>
      </c>
      <c r="L158" s="35" t="n">
        <v>40.44</v>
      </c>
      <c r="M158" s="34">
        <f>IF(AND(ISNUMBER(L158), L158&gt;0), (J158/L158)*42, "")</f>
        <v/>
      </c>
      <c r="N158" s="34">
        <f>IF(M158&lt;&gt;"", M158/10, "")</f>
        <v/>
      </c>
      <c r="O158" s="34">
        <f>M158</f>
        <v/>
      </c>
      <c r="P158" s="34">
        <f>IF(AND(M158&lt;&gt;"", J158&lt;&gt;""), M158-J158, "")</f>
        <v/>
      </c>
      <c r="Q158" s="41" t="inlineStr">
        <is>
          <t>Matched</t>
        </is>
      </c>
      <c r="R158" s="27" t="inlineStr">
        <is>
          <t>Fully reconciled &amp; verified</t>
        </is>
      </c>
    </row>
    <row r="159">
      <c r="A159" s="20" t="n">
        <v>158</v>
      </c>
      <c r="B159" s="21" t="inlineStr">
        <is>
          <t>Bhawani Trading Company</t>
        </is>
      </c>
      <c r="C159" s="21" t="inlineStr">
        <is>
          <t>INWDMSD27/0150 / PO:0023</t>
        </is>
      </c>
      <c r="D159" s="20" t="inlineStr">
        <is>
          <t>07-04-2026</t>
        </is>
      </c>
      <c r="E159" s="37" t="n">
        <v>30.8</v>
      </c>
      <c r="F159" s="38" t="n">
        <v>308</v>
      </c>
      <c r="G159" s="39" t="n">
        <v>2055425.91</v>
      </c>
      <c r="H159" s="39" t="n">
        <v>2055425.91</v>
      </c>
      <c r="I159" s="39" t="n">
        <v>3439.196896653466</v>
      </c>
      <c r="J159" s="39">
        <f>IF(E159&gt;0, (G159-I159)/E159, "")</f>
        <v/>
      </c>
      <c r="K159" s="39">
        <f>IF(F159&gt;0, (G159-I159)/F159, "")</f>
        <v/>
      </c>
      <c r="L159" s="40" t="n">
        <v>40.34</v>
      </c>
      <c r="M159" s="39">
        <f>IF(AND(ISNUMBER(L159), L159&gt;0), (J159/L159)*42, "")</f>
        <v/>
      </c>
      <c r="N159" s="39">
        <f>IF(M159&lt;&gt;"", M159/10, "")</f>
        <v/>
      </c>
      <c r="O159" s="39">
        <f>M159</f>
        <v/>
      </c>
      <c r="P159" s="39">
        <f>IF(AND(M159&lt;&gt;"", J159&lt;&gt;""), M159-J159, "")</f>
        <v/>
      </c>
      <c r="Q159" s="41" t="inlineStr">
        <is>
          <t>Matched</t>
        </is>
      </c>
      <c r="R159" s="21" t="inlineStr">
        <is>
          <t>Deductions: Shortage: ₹3,439</t>
        </is>
      </c>
    </row>
    <row r="160">
      <c r="A160" s="26" t="n">
        <v>159</v>
      </c>
      <c r="B160" s="27" t="inlineStr">
        <is>
          <t>Bhawani Trading Company</t>
        </is>
      </c>
      <c r="C160" s="27" t="inlineStr">
        <is>
          <t>INWDMSD27/0151 / PO:0020</t>
        </is>
      </c>
      <c r="D160" s="26" t="inlineStr">
        <is>
          <t>07-04-2026</t>
        </is>
      </c>
      <c r="E160" s="32" t="n">
        <v>18.726</v>
      </c>
      <c r="F160" s="33" t="n">
        <v>187.26</v>
      </c>
      <c r="G160" s="34" t="n">
        <v>1278428.29</v>
      </c>
      <c r="H160" s="34" t="n">
        <v>1278428.29</v>
      </c>
      <c r="I160" s="34" t="n">
        <v>1723.87849244883</v>
      </c>
      <c r="J160" s="34">
        <f>IF(E160&gt;0, (G160-I160)/E160, "")</f>
        <v/>
      </c>
      <c r="K160" s="34">
        <f>IF(F160&gt;0, (G160-I160)/F160, "")</f>
        <v/>
      </c>
      <c r="L160" s="35" t="n">
        <v>39.93</v>
      </c>
      <c r="M160" s="34">
        <f>IF(AND(ISNUMBER(L160), L160&gt;0), (J160/L160)*42, "")</f>
        <v/>
      </c>
      <c r="N160" s="34">
        <f>IF(M160&lt;&gt;"", M160/10, "")</f>
        <v/>
      </c>
      <c r="O160" s="34">
        <f>M160</f>
        <v/>
      </c>
      <c r="P160" s="34">
        <f>IF(AND(M160&lt;&gt;"", J160&lt;&gt;""), M160-J160, "")</f>
        <v/>
      </c>
      <c r="Q160" s="41" t="inlineStr">
        <is>
          <t>Matched</t>
        </is>
      </c>
      <c r="R160" s="27" t="inlineStr">
        <is>
          <t>Deductions: Shortage: ₹1,724</t>
        </is>
      </c>
    </row>
    <row r="161">
      <c r="A161" s="20" t="n">
        <v>160</v>
      </c>
      <c r="B161" s="21" t="inlineStr">
        <is>
          <t>Bhawani Trading Company</t>
        </is>
      </c>
      <c r="C161" s="21" t="inlineStr">
        <is>
          <t>INWDMSD27/0151 / PO:0023</t>
        </is>
      </c>
      <c r="D161" s="20" t="inlineStr">
        <is>
          <t>07-04-2026</t>
        </is>
      </c>
      <c r="E161" s="37" t="n">
        <v>7.484999999999999</v>
      </c>
      <c r="F161" s="38" t="n">
        <v>74.84999999999999</v>
      </c>
      <c r="G161" s="39" t="n">
        <v>492629.02</v>
      </c>
      <c r="H161" s="39" t="n">
        <v>492629.02</v>
      </c>
      <c r="I161" s="39" t="n">
        <v>0</v>
      </c>
      <c r="J161" s="39">
        <f>IF(E161&gt;0, (G161-I161)/E161, "")</f>
        <v/>
      </c>
      <c r="K161" s="39">
        <f>IF(F161&gt;0, (G161-I161)/F161, "")</f>
        <v/>
      </c>
      <c r="L161" s="40" t="n">
        <v>39.93</v>
      </c>
      <c r="M161" s="39">
        <f>IF(AND(ISNUMBER(L161), L161&gt;0), (J161/L161)*42, "")</f>
        <v/>
      </c>
      <c r="N161" s="39">
        <f>IF(M161&lt;&gt;"", M161/10, "")</f>
        <v/>
      </c>
      <c r="O161" s="39">
        <f>M161</f>
        <v/>
      </c>
      <c r="P161" s="39">
        <f>IF(AND(M161&lt;&gt;"", J161&lt;&gt;""), M161-J161, "")</f>
        <v/>
      </c>
      <c r="Q161" s="41" t="inlineStr">
        <is>
          <t>Matched</t>
        </is>
      </c>
      <c r="R161" s="21" t="inlineStr">
        <is>
          <t>Fully reconciled &amp; verified</t>
        </is>
      </c>
    </row>
    <row r="162">
      <c r="A162" s="26" t="n">
        <v>161</v>
      </c>
      <c r="B162" s="27" t="inlineStr">
        <is>
          <t>Bhawani Trading Company</t>
        </is>
      </c>
      <c r="C162" s="27" t="inlineStr">
        <is>
          <t>INWDMSD27/0152 / PO:0020</t>
        </is>
      </c>
      <c r="D162" s="26" t="inlineStr">
        <is>
          <t>07-04-2026</t>
        </is>
      </c>
      <c r="E162" s="32" t="n">
        <v>25.84</v>
      </c>
      <c r="F162" s="33" t="n">
        <v>258.4</v>
      </c>
      <c r="G162" s="34" t="n">
        <v>1751419.9</v>
      </c>
      <c r="H162" s="34" t="n">
        <v>1751419.9</v>
      </c>
      <c r="I162" s="34" t="n">
        <v>30417.31011829841</v>
      </c>
      <c r="J162" s="34">
        <f>IF(E162&gt;0, (G162-I162)/E162, "")</f>
        <v/>
      </c>
      <c r="K162" s="34">
        <f>IF(F162&gt;0, (G162-I162)/F162, "")</f>
        <v/>
      </c>
      <c r="L162" s="35" t="n">
        <v>39.07</v>
      </c>
      <c r="M162" s="34">
        <f>IF(AND(ISNUMBER(L162), L162&gt;0), (J162/L162)*42, "")</f>
        <v/>
      </c>
      <c r="N162" s="34">
        <f>IF(M162&lt;&gt;"", M162/10, "")</f>
        <v/>
      </c>
      <c r="O162" s="34">
        <f>M162</f>
        <v/>
      </c>
      <c r="P162" s="34">
        <f>IF(AND(M162&lt;&gt;"", J162&lt;&gt;""), M162-J162, "")</f>
        <v/>
      </c>
      <c r="Q162" s="41" t="inlineStr">
        <is>
          <t>Matched</t>
        </is>
      </c>
      <c r="R162" s="27" t="inlineStr">
        <is>
          <t>Deductions: Oil: ₹30,417</t>
        </is>
      </c>
    </row>
    <row r="163">
      <c r="A163" s="20" t="n">
        <v>162</v>
      </c>
      <c r="B163" s="21" t="inlineStr">
        <is>
          <t>Bhawani Trading Company</t>
        </is>
      </c>
      <c r="C163" s="21" t="inlineStr">
        <is>
          <t>INWDMSD27/0153 / PO:0023</t>
        </is>
      </c>
      <c r="D163" s="20" t="inlineStr">
        <is>
          <t>08-04-2026</t>
        </is>
      </c>
      <c r="E163" s="37" t="n">
        <v>25.7</v>
      </c>
      <c r="F163" s="38" t="n">
        <v>257</v>
      </c>
      <c r="G163" s="39" t="n">
        <v>1703413.99</v>
      </c>
      <c r="H163" s="39" t="n">
        <v>1703413.99</v>
      </c>
      <c r="I163" s="39" t="n">
        <v>0</v>
      </c>
      <c r="J163" s="39">
        <f>IF(E163&gt;0, (G163-I163)/E163, "")</f>
        <v/>
      </c>
      <c r="K163" s="39">
        <f>IF(F163&gt;0, (G163-I163)/F163, "")</f>
        <v/>
      </c>
      <c r="L163" s="40" t="n">
        <v>40.28</v>
      </c>
      <c r="M163" s="39">
        <f>IF(AND(ISNUMBER(L163), L163&gt;0), (J163/L163)*42, "")</f>
        <v/>
      </c>
      <c r="N163" s="39">
        <f>IF(M163&lt;&gt;"", M163/10, "")</f>
        <v/>
      </c>
      <c r="O163" s="39">
        <f>M163</f>
        <v/>
      </c>
      <c r="P163" s="39">
        <f>IF(AND(M163&lt;&gt;"", J163&lt;&gt;""), M163-J163, "")</f>
        <v/>
      </c>
      <c r="Q163" s="41" t="inlineStr">
        <is>
          <t>Matched</t>
        </is>
      </c>
      <c r="R163" s="21" t="inlineStr">
        <is>
          <t>Fully reconciled &amp; verified</t>
        </is>
      </c>
    </row>
    <row r="164">
      <c r="A164" s="26" t="n">
        <v>163</v>
      </c>
      <c r="B164" s="27" t="inlineStr">
        <is>
          <t>Bhawani Trading Company</t>
        </is>
      </c>
      <c r="C164" s="27" t="inlineStr">
        <is>
          <t>INWDMSD27/0154 / PO:0023</t>
        </is>
      </c>
      <c r="D164" s="26" t="inlineStr">
        <is>
          <t>08-04-2026</t>
        </is>
      </c>
      <c r="E164" s="32" t="n">
        <v>32.29</v>
      </c>
      <c r="F164" s="33" t="n">
        <v>322.9</v>
      </c>
      <c r="G164" s="34" t="n">
        <v>2148486.53</v>
      </c>
      <c r="H164" s="34" t="n">
        <v>2148486.53</v>
      </c>
      <c r="I164" s="34" t="n">
        <v>26514.30760215167</v>
      </c>
      <c r="J164" s="34">
        <f>IF(E164&gt;0, (G164-I164)/E164, "")</f>
        <v/>
      </c>
      <c r="K164" s="34">
        <f>IF(F164&gt;0, (G164-I164)/F164, "")</f>
        <v/>
      </c>
      <c r="L164" s="35" t="n">
        <v>39.12</v>
      </c>
      <c r="M164" s="34">
        <f>IF(AND(ISNUMBER(L164), L164&gt;0), (J164/L164)*42, "")</f>
        <v/>
      </c>
      <c r="N164" s="34">
        <f>IF(M164&lt;&gt;"", M164/10, "")</f>
        <v/>
      </c>
      <c r="O164" s="34">
        <f>M164</f>
        <v/>
      </c>
      <c r="P164" s="34">
        <f>IF(AND(M164&lt;&gt;"", J164&lt;&gt;""), M164-J164, "")</f>
        <v/>
      </c>
      <c r="Q164" s="41" t="inlineStr">
        <is>
          <t>Matched</t>
        </is>
      </c>
      <c r="R164" s="27" t="inlineStr">
        <is>
          <t>Deductions: Oil: ₹26,042, Shortage: ₹472</t>
        </is>
      </c>
    </row>
    <row r="165">
      <c r="A165" s="20" t="n">
        <v>164</v>
      </c>
      <c r="B165" s="21" t="inlineStr">
        <is>
          <t>Bhawani Trading Company</t>
        </is>
      </c>
      <c r="C165" s="21" t="inlineStr">
        <is>
          <t>INWDMSD27/0155 / PO:0023</t>
        </is>
      </c>
      <c r="D165" s="20" t="inlineStr">
        <is>
          <t>08-04-2026</t>
        </is>
      </c>
      <c r="E165" s="37" t="n">
        <v>30.75</v>
      </c>
      <c r="F165" s="38" t="n">
        <v>307.5</v>
      </c>
      <c r="G165" s="39" t="n">
        <v>2051379.8</v>
      </c>
      <c r="H165" s="39" t="n">
        <v>2051379.8</v>
      </c>
      <c r="I165" s="39" t="n">
        <v>2697.409335963182</v>
      </c>
      <c r="J165" s="39">
        <f>IF(E165&gt;0, (G165-I165)/E165, "")</f>
        <v/>
      </c>
      <c r="K165" s="39">
        <f>IF(F165&gt;0, (G165-I165)/F165, "")</f>
        <v/>
      </c>
      <c r="L165" s="40" t="n">
        <v>40.17</v>
      </c>
      <c r="M165" s="39">
        <f>IF(AND(ISNUMBER(L165), L165&gt;0), (J165/L165)*42, "")</f>
        <v/>
      </c>
      <c r="N165" s="39">
        <f>IF(M165&lt;&gt;"", M165/10, "")</f>
        <v/>
      </c>
      <c r="O165" s="39">
        <f>M165</f>
        <v/>
      </c>
      <c r="P165" s="39">
        <f>IF(AND(M165&lt;&gt;"", J165&lt;&gt;""), M165-J165, "")</f>
        <v/>
      </c>
      <c r="Q165" s="41" t="inlineStr">
        <is>
          <t>Matched</t>
        </is>
      </c>
      <c r="R165" s="21" t="inlineStr">
        <is>
          <t>Deductions: Shortage: ₹2,697</t>
        </is>
      </c>
    </row>
    <row r="166">
      <c r="A166" s="26" t="n">
        <v>165</v>
      </c>
      <c r="B166" s="27" t="inlineStr">
        <is>
          <t>Bhawani Trading Company</t>
        </is>
      </c>
      <c r="C166" s="27" t="inlineStr">
        <is>
          <t>INWDMSD27/0156 / PO:0023</t>
        </is>
      </c>
      <c r="D166" s="26" t="inlineStr">
        <is>
          <t>08-04-2026</t>
        </is>
      </c>
      <c r="E166" s="32" t="n">
        <v>31.52</v>
      </c>
      <c r="F166" s="33" t="n">
        <v>315.2</v>
      </c>
      <c r="G166" s="34" t="n">
        <v>2087794.82</v>
      </c>
      <c r="H166" s="34" t="n">
        <v>2087794.82</v>
      </c>
      <c r="I166" s="34" t="n">
        <v>0</v>
      </c>
      <c r="J166" s="34">
        <f>IF(E166&gt;0, (G166-I166)/E166, "")</f>
        <v/>
      </c>
      <c r="K166" s="34">
        <f>IF(F166&gt;0, (G166-I166)/F166, "")</f>
        <v/>
      </c>
      <c r="L166" s="35" t="n">
        <v>39.63</v>
      </c>
      <c r="M166" s="34">
        <f>IF(AND(ISNUMBER(L166), L166&gt;0), (J166/L166)*42, "")</f>
        <v/>
      </c>
      <c r="N166" s="34">
        <f>IF(M166&lt;&gt;"", M166/10, "")</f>
        <v/>
      </c>
      <c r="O166" s="34">
        <f>M166</f>
        <v/>
      </c>
      <c r="P166" s="34">
        <f>IF(AND(M166&lt;&gt;"", J166&lt;&gt;""), M166-J166, "")</f>
        <v/>
      </c>
      <c r="Q166" s="41" t="inlineStr">
        <is>
          <t>Matched</t>
        </is>
      </c>
      <c r="R166" s="27" t="inlineStr">
        <is>
          <t>Fully reconciled &amp; verified</t>
        </is>
      </c>
    </row>
    <row r="167">
      <c r="A167" s="20" t="n">
        <v>166</v>
      </c>
      <c r="B167" s="21" t="inlineStr">
        <is>
          <t>Jai Sri Rama Trading Company</t>
        </is>
      </c>
      <c r="C167" s="21" t="inlineStr">
        <is>
          <t>INWDMSD27/0157 / PO:0019</t>
        </is>
      </c>
      <c r="D167" s="20" t="inlineStr">
        <is>
          <t>08-04-2026</t>
        </is>
      </c>
      <c r="E167" s="37" t="n">
        <v>28.07</v>
      </c>
      <c r="F167" s="38" t="n">
        <v>280.7</v>
      </c>
      <c r="G167" s="39" t="n">
        <v>1919586.48</v>
      </c>
      <c r="H167" s="39" t="n">
        <v>1919586.48</v>
      </c>
      <c r="I167" s="39" t="n">
        <v>62262.61425101238</v>
      </c>
      <c r="J167" s="39">
        <f>IF(E167&gt;0, (G167-I167)/E167, "")</f>
        <v/>
      </c>
      <c r="K167" s="39">
        <f>IF(F167&gt;0, (G167-I167)/F167, "")</f>
        <v/>
      </c>
      <c r="L167" s="40" t="n">
        <v>39.08</v>
      </c>
      <c r="M167" s="39">
        <f>IF(AND(ISNUMBER(L167), L167&gt;0), (J167/L167)*42, "")</f>
        <v/>
      </c>
      <c r="N167" s="39">
        <f>IF(M167&lt;&gt;"", M167/10, "")</f>
        <v/>
      </c>
      <c r="O167" s="39">
        <f>M167</f>
        <v/>
      </c>
      <c r="P167" s="39">
        <f>IF(AND(M167&lt;&gt;"", J167&lt;&gt;""), M167-J167, "")</f>
        <v/>
      </c>
      <c r="Q167" s="41" t="inlineStr">
        <is>
          <t>Matched</t>
        </is>
      </c>
      <c r="R167" s="21" t="inlineStr">
        <is>
          <t>Deductions: Oil: ₹21,372, Bardana: ₹230, Brokerage: ₹40,660</t>
        </is>
      </c>
    </row>
    <row r="168">
      <c r="A168" s="26" t="n">
        <v>167</v>
      </c>
      <c r="B168" s="27" t="inlineStr">
        <is>
          <t>Jai Sri Rama Trading Company</t>
        </is>
      </c>
      <c r="C168" s="27" t="inlineStr">
        <is>
          <t>INWDMSD27/0158 / PO:0019</t>
        </is>
      </c>
      <c r="D168" s="26" t="inlineStr">
        <is>
          <t>08-04-2026</t>
        </is>
      </c>
      <c r="E168" s="32" t="n">
        <v>34.34</v>
      </c>
      <c r="F168" s="33" t="n">
        <v>343.4</v>
      </c>
      <c r="G168" s="34" t="n">
        <v>2348474.57</v>
      </c>
      <c r="H168" s="34" t="n">
        <v>2348474.57</v>
      </c>
      <c r="I168" s="34" t="n">
        <v>50859.59240070922</v>
      </c>
      <c r="J168" s="34">
        <f>IF(E168&gt;0, (G168-I168)/E168, "")</f>
        <v/>
      </c>
      <c r="K168" s="34">
        <f>IF(F168&gt;0, (G168-I168)/F168, "")</f>
        <v/>
      </c>
      <c r="L168" s="35" t="n">
        <v>39.84</v>
      </c>
      <c r="M168" s="34">
        <f>IF(AND(ISNUMBER(L168), L168&gt;0), (J168/L168)*42, "")</f>
        <v/>
      </c>
      <c r="N168" s="34">
        <f>IF(M168&lt;&gt;"", M168/10, "")</f>
        <v/>
      </c>
      <c r="O168" s="34">
        <f>M168</f>
        <v/>
      </c>
      <c r="P168" s="34">
        <f>IF(AND(M168&lt;&gt;"", J168&lt;&gt;""), M168-J168, "")</f>
        <v/>
      </c>
      <c r="Q168" s="41" t="inlineStr">
        <is>
          <t>Matched</t>
        </is>
      </c>
      <c r="R168" s="27" t="inlineStr">
        <is>
          <t>Deductions: Shortage: ₹833, Bardana: ₹282, Brokerage: ₹49,745</t>
        </is>
      </c>
    </row>
    <row r="169">
      <c r="A169" s="20" t="n">
        <v>168</v>
      </c>
      <c r="B169" s="21" t="inlineStr">
        <is>
          <t>Mahavir Trading Company</t>
        </is>
      </c>
      <c r="C169" s="21" t="inlineStr">
        <is>
          <t>INWDMSD27/0159 / PO:0025</t>
        </is>
      </c>
      <c r="D169" s="20" t="inlineStr">
        <is>
          <t>08-04-2026</t>
        </is>
      </c>
      <c r="E169" s="37" t="n">
        <v>36.52</v>
      </c>
      <c r="F169" s="38" t="n">
        <v>365.2</v>
      </c>
      <c r="G169" s="39" t="n">
        <v>2373966.92</v>
      </c>
      <c r="H169" s="39" t="n">
        <v>2373966.92</v>
      </c>
      <c r="I169" s="39" t="n">
        <v>0</v>
      </c>
      <c r="J169" s="39">
        <f>IF(E169&gt;0, (G169-I169)/E169, "")</f>
        <v/>
      </c>
      <c r="K169" s="39">
        <f>IF(F169&gt;0, (G169-I169)/F169, "")</f>
        <v/>
      </c>
      <c r="L169" s="40" t="n">
        <v>39.28</v>
      </c>
      <c r="M169" s="39">
        <f>IF(AND(ISNUMBER(L169), L169&gt;0), (J169/L169)*42, "")</f>
        <v/>
      </c>
      <c r="N169" s="39">
        <f>IF(M169&lt;&gt;"", M169/10, "")</f>
        <v/>
      </c>
      <c r="O169" s="39">
        <f>M169</f>
        <v/>
      </c>
      <c r="P169" s="39">
        <f>IF(AND(M169&lt;&gt;"", J169&lt;&gt;""), M169-J169, "")</f>
        <v/>
      </c>
      <c r="Q169" s="41" t="inlineStr">
        <is>
          <t>Matched</t>
        </is>
      </c>
      <c r="R169" s="21" t="inlineStr">
        <is>
          <t>Fully reconciled &amp; verified</t>
        </is>
      </c>
    </row>
    <row r="170">
      <c r="A170" s="26" t="n">
        <v>169</v>
      </c>
      <c r="B170" s="27" t="inlineStr">
        <is>
          <t>Bhawani Trading Company</t>
        </is>
      </c>
      <c r="C170" s="27" t="inlineStr">
        <is>
          <t>INWDMSD27/0160 / PO:0023</t>
        </is>
      </c>
      <c r="D170" s="26" t="inlineStr">
        <is>
          <t>08-04-2026</t>
        </is>
      </c>
      <c r="E170" s="32" t="n">
        <v>42.64</v>
      </c>
      <c r="F170" s="33" t="n">
        <v>426.4</v>
      </c>
      <c r="G170" s="34" t="n">
        <v>2832279.8</v>
      </c>
      <c r="H170" s="34" t="n">
        <v>2832279.8</v>
      </c>
      <c r="I170" s="34" t="n">
        <v>0</v>
      </c>
      <c r="J170" s="34">
        <f>IF(E170&gt;0, (G170-I170)/E170, "")</f>
        <v/>
      </c>
      <c r="K170" s="34">
        <f>IF(F170&gt;0, (G170-I170)/F170, "")</f>
        <v/>
      </c>
      <c r="L170" s="35" t="n">
        <v>40.03</v>
      </c>
      <c r="M170" s="34">
        <f>IF(AND(ISNUMBER(L170), L170&gt;0), (J170/L170)*42, "")</f>
        <v/>
      </c>
      <c r="N170" s="34">
        <f>IF(M170&lt;&gt;"", M170/10, "")</f>
        <v/>
      </c>
      <c r="O170" s="34">
        <f>M170</f>
        <v/>
      </c>
      <c r="P170" s="34">
        <f>IF(AND(M170&lt;&gt;"", J170&lt;&gt;""), M170-J170, "")</f>
        <v/>
      </c>
      <c r="Q170" s="41" t="inlineStr">
        <is>
          <t>Matched</t>
        </is>
      </c>
      <c r="R170" s="27" t="inlineStr">
        <is>
          <t>Fully reconciled &amp; verified</t>
        </is>
      </c>
    </row>
    <row r="171">
      <c r="A171" s="20" t="n">
        <v>170</v>
      </c>
      <c r="B171" s="21" t="inlineStr">
        <is>
          <t>Bhawani Trading Company</t>
        </is>
      </c>
      <c r="C171" s="21" t="inlineStr">
        <is>
          <t>INWDMSD27/0161 / PO:0023</t>
        </is>
      </c>
      <c r="D171" s="20" t="inlineStr">
        <is>
          <t>08-04-2026</t>
        </is>
      </c>
      <c r="E171" s="37" t="n">
        <v>29.39</v>
      </c>
      <c r="F171" s="38" t="n">
        <v>293.9</v>
      </c>
      <c r="G171" s="39" t="n">
        <v>1958319.18</v>
      </c>
      <c r="H171" s="39" t="n">
        <v>1958319.18</v>
      </c>
      <c r="I171" s="39" t="n">
        <v>0</v>
      </c>
      <c r="J171" s="39">
        <f>IF(E171&gt;0, (G171-I171)/E171, "")</f>
        <v/>
      </c>
      <c r="K171" s="39">
        <f>IF(F171&gt;0, (G171-I171)/F171, "")</f>
        <v/>
      </c>
      <c r="L171" s="40" t="n">
        <v>40.27</v>
      </c>
      <c r="M171" s="39">
        <f>IF(AND(ISNUMBER(L171), L171&gt;0), (J171/L171)*42, "")</f>
        <v/>
      </c>
      <c r="N171" s="39">
        <f>IF(M171&lt;&gt;"", M171/10, "")</f>
        <v/>
      </c>
      <c r="O171" s="39">
        <f>M171</f>
        <v/>
      </c>
      <c r="P171" s="39">
        <f>IF(AND(M171&lt;&gt;"", J171&lt;&gt;""), M171-J171, "")</f>
        <v/>
      </c>
      <c r="Q171" s="41" t="inlineStr">
        <is>
          <t>Matched</t>
        </is>
      </c>
      <c r="R171" s="21" t="inlineStr">
        <is>
          <t>Fully reconciled &amp; verified</t>
        </is>
      </c>
    </row>
    <row r="172">
      <c r="A172" s="26" t="n">
        <v>171</v>
      </c>
      <c r="B172" s="27" t="inlineStr">
        <is>
          <t>Mahavir Trading Company</t>
        </is>
      </c>
      <c r="C172" s="27" t="inlineStr">
        <is>
          <t>INWDMSD27/0162 / PO:0013</t>
        </is>
      </c>
      <c r="D172" s="26" t="inlineStr">
        <is>
          <t>08-04-2026</t>
        </is>
      </c>
      <c r="E172" s="32" t="n">
        <v>32.98999999999999</v>
      </c>
      <c r="F172" s="33" t="n">
        <v>329.9</v>
      </c>
      <c r="G172" s="34" t="n">
        <v>2254227.86</v>
      </c>
      <c r="H172" s="34" t="n">
        <v>2254227.86</v>
      </c>
      <c r="I172" s="34" t="n">
        <v>64714.8</v>
      </c>
      <c r="J172" s="34">
        <f>IF(E172&gt;0, (G172-I172)/E172, "")</f>
        <v/>
      </c>
      <c r="K172" s="34">
        <f>IF(F172&gt;0, (G172-I172)/F172, "")</f>
        <v/>
      </c>
      <c r="L172" s="35" t="n">
        <v>39.24</v>
      </c>
      <c r="M172" s="34">
        <f>IF(AND(ISNUMBER(L172), L172&gt;0), (J172/L172)*42, "")</f>
        <v/>
      </c>
      <c r="N172" s="34">
        <f>IF(M172&lt;&gt;"", M172/10, "")</f>
        <v/>
      </c>
      <c r="O172" s="34">
        <f>M172</f>
        <v/>
      </c>
      <c r="P172" s="34">
        <f>IF(AND(M172&lt;&gt;"", J172&lt;&gt;""), M172-J172, "")</f>
        <v/>
      </c>
      <c r="Q172" s="41" t="inlineStr">
        <is>
          <t>Matched</t>
        </is>
      </c>
      <c r="R172" s="27" t="inlineStr">
        <is>
          <t>Deductions: Brokerage: ₹64,715</t>
        </is>
      </c>
    </row>
    <row r="173">
      <c r="A173" s="20" t="n">
        <v>172</v>
      </c>
      <c r="B173" s="21" t="inlineStr">
        <is>
          <t>Mahavir Trading Company</t>
        </is>
      </c>
      <c r="C173" s="21" t="inlineStr">
        <is>
          <t>INWDMSD27/0163 / PO:0013</t>
        </is>
      </c>
      <c r="D173" s="20" t="inlineStr">
        <is>
          <t>08-04-2026</t>
        </is>
      </c>
      <c r="E173" s="37" t="n">
        <v>31.08</v>
      </c>
      <c r="F173" s="38" t="n">
        <v>310.8</v>
      </c>
      <c r="G173" s="39" t="n">
        <v>2121136.92</v>
      </c>
      <c r="H173" s="39" t="n">
        <v>2121136.92</v>
      </c>
      <c r="I173" s="39" t="n">
        <v>60894</v>
      </c>
      <c r="J173" s="39">
        <f>IF(E173&gt;0, (G173-I173)/E173, "")</f>
        <v/>
      </c>
      <c r="K173" s="39">
        <f>IF(F173&gt;0, (G173-I173)/F173, "")</f>
        <v/>
      </c>
      <c r="L173" s="40" t="n">
        <v>40.2</v>
      </c>
      <c r="M173" s="39">
        <f>IF(AND(ISNUMBER(L173), L173&gt;0), (J173/L173)*42, "")</f>
        <v/>
      </c>
      <c r="N173" s="39">
        <f>IF(M173&lt;&gt;"", M173/10, "")</f>
        <v/>
      </c>
      <c r="O173" s="39">
        <f>M173</f>
        <v/>
      </c>
      <c r="P173" s="39">
        <f>IF(AND(M173&lt;&gt;"", J173&lt;&gt;""), M173-J173, "")</f>
        <v/>
      </c>
      <c r="Q173" s="41" t="inlineStr">
        <is>
          <t>Matched</t>
        </is>
      </c>
      <c r="R173" s="21" t="inlineStr">
        <is>
          <t>Deductions: Brokerage: ₹60,894</t>
        </is>
      </c>
    </row>
    <row r="174">
      <c r="A174" s="26" t="n">
        <v>173</v>
      </c>
      <c r="B174" s="27" t="inlineStr">
        <is>
          <t>Mahavir Trading Company</t>
        </is>
      </c>
      <c r="C174" s="27" t="inlineStr">
        <is>
          <t>INWDMSD27/0164 / PO:0013</t>
        </is>
      </c>
      <c r="D174" s="26" t="inlineStr">
        <is>
          <t>08-04-2026</t>
        </is>
      </c>
      <c r="E174" s="32" t="n">
        <v>23.245</v>
      </c>
      <c r="F174" s="33" t="n">
        <v>232.45</v>
      </c>
      <c r="G174" s="34" t="n">
        <v>1588773.14</v>
      </c>
      <c r="H174" s="34" t="n">
        <v>1588773.14</v>
      </c>
      <c r="I174" s="34" t="n">
        <v>45610.8</v>
      </c>
      <c r="J174" s="34">
        <f>IF(E174&gt;0, (G174-I174)/E174, "")</f>
        <v/>
      </c>
      <c r="K174" s="34">
        <f>IF(F174&gt;0, (G174-I174)/F174, "")</f>
        <v/>
      </c>
      <c r="L174" s="35" t="n">
        <v>38.95</v>
      </c>
      <c r="M174" s="34">
        <f>IF(AND(ISNUMBER(L174), L174&gt;0), (J174/L174)*42, "")</f>
        <v/>
      </c>
      <c r="N174" s="34">
        <f>IF(M174&lt;&gt;"", M174/10, "")</f>
        <v/>
      </c>
      <c r="O174" s="34">
        <f>M174</f>
        <v/>
      </c>
      <c r="P174" s="34">
        <f>IF(AND(M174&lt;&gt;"", J174&lt;&gt;""), M174-J174, "")</f>
        <v/>
      </c>
      <c r="Q174" s="41" t="inlineStr">
        <is>
          <t>Matched</t>
        </is>
      </c>
      <c r="R174" s="27" t="inlineStr">
        <is>
          <t>Deductions: Brokerage: ₹45,611</t>
        </is>
      </c>
    </row>
    <row r="175">
      <c r="A175" s="20" t="n">
        <v>174</v>
      </c>
      <c r="B175" s="21" t="inlineStr">
        <is>
          <t>Mahavir Trading Company</t>
        </is>
      </c>
      <c r="C175" s="21" t="inlineStr">
        <is>
          <t>INWDMSD27/0164 / PO:1408</t>
        </is>
      </c>
      <c r="D175" s="20" t="inlineStr">
        <is>
          <t>08-04-2026</t>
        </is>
      </c>
      <c r="E175" s="37" t="n">
        <v>18.255</v>
      </c>
      <c r="F175" s="38" t="n">
        <v>182.55</v>
      </c>
      <c r="G175" s="39" t="n">
        <v>1207310.4</v>
      </c>
      <c r="H175" s="39" t="n">
        <v>1207310.4</v>
      </c>
      <c r="I175" s="39" t="n">
        <v>10620</v>
      </c>
      <c r="J175" s="39">
        <f>IF(E175&gt;0, (G175-I175)/E175, "")</f>
        <v/>
      </c>
      <c r="K175" s="39">
        <f>IF(F175&gt;0, (G175-I175)/F175, "")</f>
        <v/>
      </c>
      <c r="L175" s="40" t="n">
        <v>38.95</v>
      </c>
      <c r="M175" s="39">
        <f>IF(AND(ISNUMBER(L175), L175&gt;0), (J175/L175)*42, "")</f>
        <v/>
      </c>
      <c r="N175" s="39">
        <f>IF(M175&lt;&gt;"", M175/10, "")</f>
        <v/>
      </c>
      <c r="O175" s="39">
        <f>M175</f>
        <v/>
      </c>
      <c r="P175" s="39">
        <f>IF(AND(M175&lt;&gt;"", J175&lt;&gt;""), M175-J175, "")</f>
        <v/>
      </c>
      <c r="Q175" s="41" t="inlineStr">
        <is>
          <t>Matched</t>
        </is>
      </c>
      <c r="R175" s="21" t="inlineStr">
        <is>
          <t>Deductions: Brokerage: ₹10,620</t>
        </is>
      </c>
    </row>
    <row r="176">
      <c r="A176" s="26" t="n">
        <v>175</v>
      </c>
      <c r="B176" s="27" t="inlineStr">
        <is>
          <t>Jai Sri Rama Trading Company</t>
        </is>
      </c>
      <c r="C176" s="27" t="inlineStr">
        <is>
          <t>INWDMSD27/0165 / PO:0021</t>
        </is>
      </c>
      <c r="D176" s="26" t="inlineStr">
        <is>
          <t>08-04-2026</t>
        </is>
      </c>
      <c r="E176" s="32" t="n">
        <v>31.09</v>
      </c>
      <c r="F176" s="33" t="n">
        <v>310.9</v>
      </c>
      <c r="G176" s="34" t="n">
        <v>2103357.76</v>
      </c>
      <c r="H176" s="34" t="n">
        <v>2103357.76</v>
      </c>
      <c r="I176" s="34" t="n">
        <v>32229.52219407152</v>
      </c>
      <c r="J176" s="34">
        <f>IF(E176&gt;0, (G176-I176)/E176, "")</f>
        <v/>
      </c>
      <c r="K176" s="34">
        <f>IF(F176&gt;0, (G176-I176)/F176, "")</f>
        <v/>
      </c>
      <c r="L176" s="35" t="n">
        <v>38.87</v>
      </c>
      <c r="M176" s="34">
        <f>IF(AND(ISNUMBER(L176), L176&gt;0), (J176/L176)*42, "")</f>
        <v/>
      </c>
      <c r="N176" s="34">
        <f>IF(M176&lt;&gt;"", M176/10, "")</f>
        <v/>
      </c>
      <c r="O176" s="34">
        <f>M176</f>
        <v/>
      </c>
      <c r="P176" s="34">
        <f>IF(AND(M176&lt;&gt;"", J176&lt;&gt;""), M176-J176, "")</f>
        <v/>
      </c>
      <c r="Q176" s="41" t="inlineStr">
        <is>
          <t>Matched</t>
        </is>
      </c>
      <c r="R176" s="27" t="inlineStr">
        <is>
          <t>Deductions: Oil: ₹31,974, Bardana: ₹256</t>
        </is>
      </c>
    </row>
    <row r="177">
      <c r="A177" s="20" t="n">
        <v>176</v>
      </c>
      <c r="B177" s="21" t="inlineStr">
        <is>
          <t>Mahavir Trading Company</t>
        </is>
      </c>
      <c r="C177" s="21" t="inlineStr">
        <is>
          <t>INWDMSD27/0166 / PO:0025</t>
        </is>
      </c>
      <c r="D177" s="20" t="inlineStr">
        <is>
          <t>08-04-2026</t>
        </is>
      </c>
      <c r="E177" s="37" t="n">
        <v>35.61</v>
      </c>
      <c r="F177" s="38" t="n">
        <v>356.1</v>
      </c>
      <c r="G177" s="39" t="n">
        <v>2326248.99</v>
      </c>
      <c r="H177" s="39" t="n">
        <v>2326248.99</v>
      </c>
      <c r="I177" s="39" t="n">
        <v>0</v>
      </c>
      <c r="J177" s="39">
        <f>IF(E177&gt;0, (G177-I177)/E177, "")</f>
        <v/>
      </c>
      <c r="K177" s="39">
        <f>IF(F177&gt;0, (G177-I177)/F177, "")</f>
        <v/>
      </c>
      <c r="L177" s="40" t="n">
        <v>40.11</v>
      </c>
      <c r="M177" s="39">
        <f>IF(AND(ISNUMBER(L177), L177&gt;0), (J177/L177)*42, "")</f>
        <v/>
      </c>
      <c r="N177" s="39">
        <f>IF(M177&lt;&gt;"", M177/10, "")</f>
        <v/>
      </c>
      <c r="O177" s="39">
        <f>M177</f>
        <v/>
      </c>
      <c r="P177" s="39">
        <f>IF(AND(M177&lt;&gt;"", J177&lt;&gt;""), M177-J177, "")</f>
        <v/>
      </c>
      <c r="Q177" s="41" t="inlineStr">
        <is>
          <t>Matched</t>
        </is>
      </c>
      <c r="R177" s="21" t="inlineStr">
        <is>
          <t>Fully reconciled &amp; verified</t>
        </is>
      </c>
    </row>
    <row r="178">
      <c r="A178" s="26" t="n">
        <v>177</v>
      </c>
      <c r="B178" s="27" t="inlineStr">
        <is>
          <t>Jai Sri Rama Trading Company</t>
        </is>
      </c>
      <c r="C178" s="27" t="inlineStr">
        <is>
          <t>INWDMSD27/0167 / PO:0024</t>
        </is>
      </c>
      <c r="D178" s="26" t="inlineStr">
        <is>
          <t>09-04-2026</t>
        </is>
      </c>
      <c r="E178" s="32" t="n">
        <v>28.31</v>
      </c>
      <c r="F178" s="33" t="n">
        <v>283.1</v>
      </c>
      <c r="G178" s="34" t="n">
        <v>1904879.94</v>
      </c>
      <c r="H178" s="34" t="n">
        <v>1904879.94</v>
      </c>
      <c r="I178" s="34" t="n">
        <v>296.67</v>
      </c>
      <c r="J178" s="34">
        <f>IF(E178&gt;0, (G178-I178)/E178, "")</f>
        <v/>
      </c>
      <c r="K178" s="34">
        <f>IF(F178&gt;0, (G178-I178)/F178, "")</f>
        <v/>
      </c>
      <c r="L178" s="35" t="n">
        <v>39.57</v>
      </c>
      <c r="M178" s="34">
        <f>IF(AND(ISNUMBER(L178), L178&gt;0), (J178/L178)*42, "")</f>
        <v/>
      </c>
      <c r="N178" s="34">
        <f>IF(M178&lt;&gt;"", M178/10, "")</f>
        <v/>
      </c>
      <c r="O178" s="34">
        <f>M178</f>
        <v/>
      </c>
      <c r="P178" s="34">
        <f>IF(AND(M178&lt;&gt;"", J178&lt;&gt;""), M178-J178, "")</f>
        <v/>
      </c>
      <c r="Q178" s="41" t="inlineStr">
        <is>
          <t>Matched</t>
        </is>
      </c>
      <c r="R178" s="27" t="inlineStr">
        <is>
          <t>Deductions: Bardana: ₹232, Brokerage: ₹64</t>
        </is>
      </c>
    </row>
    <row r="179">
      <c r="A179" s="20" t="n">
        <v>178</v>
      </c>
      <c r="B179" s="21" t="inlineStr">
        <is>
          <t>Jai Sri Rama Trading Company</t>
        </is>
      </c>
      <c r="C179" s="21" t="inlineStr">
        <is>
          <t>INWDMSD27/0168 / PO:0024</t>
        </is>
      </c>
      <c r="D179" s="20" t="inlineStr">
        <is>
          <t>09-04-2026</t>
        </is>
      </c>
      <c r="E179" s="37" t="n">
        <v>29.39</v>
      </c>
      <c r="F179" s="38" t="n">
        <v>293.9</v>
      </c>
      <c r="G179" s="39" t="n">
        <v>1974520.71</v>
      </c>
      <c r="H179" s="39" t="n">
        <v>1974520.71</v>
      </c>
      <c r="I179" s="39" t="n">
        <v>307.51</v>
      </c>
      <c r="J179" s="39">
        <f>IF(E179&gt;0, (G179-I179)/E179, "")</f>
        <v/>
      </c>
      <c r="K179" s="39">
        <f>IF(F179&gt;0, (G179-I179)/F179, "")</f>
        <v/>
      </c>
      <c r="L179" s="40" t="n">
        <v>39.63</v>
      </c>
      <c r="M179" s="39">
        <f>IF(AND(ISNUMBER(L179), L179&gt;0), (J179/L179)*42, "")</f>
        <v/>
      </c>
      <c r="N179" s="39">
        <f>IF(M179&lt;&gt;"", M179/10, "")</f>
        <v/>
      </c>
      <c r="O179" s="39">
        <f>M179</f>
        <v/>
      </c>
      <c r="P179" s="39">
        <f>IF(AND(M179&lt;&gt;"", J179&lt;&gt;""), M179-J179, "")</f>
        <v/>
      </c>
      <c r="Q179" s="41" t="inlineStr">
        <is>
          <t>Matched</t>
        </is>
      </c>
      <c r="R179" s="21" t="inlineStr">
        <is>
          <t>Deductions: Bardana: ₹241, Brokerage: ₹67</t>
        </is>
      </c>
    </row>
    <row r="180">
      <c r="A180" s="26" t="n">
        <v>179</v>
      </c>
      <c r="B180" s="27" t="inlineStr">
        <is>
          <t>Jai Sri Rama Trading Company</t>
        </is>
      </c>
      <c r="C180" s="27" t="inlineStr">
        <is>
          <t>INWDMSD27/0169 / PO:0024</t>
        </is>
      </c>
      <c r="D180" s="26" t="inlineStr">
        <is>
          <t>09-04-2026</t>
        </is>
      </c>
      <c r="E180" s="32" t="n">
        <v>0</v>
      </c>
      <c r="F180" s="33" t="n">
        <v>0</v>
      </c>
      <c r="G180" s="34" t="n">
        <v>908323.58</v>
      </c>
      <c r="H180" s="34" t="n">
        <v>908323.58</v>
      </c>
      <c r="I180" s="34" t="n">
        <v>5752.348775297619</v>
      </c>
      <c r="J180" s="34">
        <f>IF(E180&gt;0, (G180-I180)/E180, "")</f>
        <v/>
      </c>
      <c r="K180" s="34">
        <f>IF(F180&gt;0, (G180-I180)/F180, "")</f>
        <v/>
      </c>
      <c r="L180" s="35" t="n">
        <v>39.6</v>
      </c>
      <c r="M180" s="34">
        <f>IF(AND(ISNUMBER(L180), L180&gt;0), (J180/L180)*42, "")</f>
        <v/>
      </c>
      <c r="N180" s="34">
        <f>IF(M180&lt;&gt;"", M180/10, "")</f>
        <v/>
      </c>
      <c r="O180" s="34">
        <f>M180</f>
        <v/>
      </c>
      <c r="P180" s="34">
        <f>IF(AND(M180&lt;&gt;"", J180&lt;&gt;""), M180-J180, "")</f>
        <v/>
      </c>
      <c r="Q180" s="42" t="inlineStr">
        <is>
          <t>Weight Zero</t>
        </is>
      </c>
      <c r="R180" s="27" t="inlineStr">
        <is>
          <t>Deductions: Shortage: ₹5,609, Bardana: ₹112, Brokerage: ₹31 | Received weight is zero</t>
        </is>
      </c>
    </row>
    <row r="181">
      <c r="A181" s="20" t="n">
        <v>180</v>
      </c>
      <c r="B181" s="21" t="inlineStr">
        <is>
          <t>Jai Sri Rama Trading Company</t>
        </is>
      </c>
      <c r="C181" s="21" t="inlineStr">
        <is>
          <t>INWDMSD27/0169 / PO:0028</t>
        </is>
      </c>
      <c r="D181" s="20" t="inlineStr">
        <is>
          <t>09-04-2026</t>
        </is>
      </c>
      <c r="E181" s="37" t="n">
        <v>28.4</v>
      </c>
      <c r="F181" s="38" t="n">
        <v>284</v>
      </c>
      <c r="G181" s="39" t="n">
        <v>998360.02</v>
      </c>
      <c r="H181" s="39" t="n">
        <v>998360.02</v>
      </c>
      <c r="I181" s="39" t="n">
        <v>229.81</v>
      </c>
      <c r="J181" s="39">
        <f>IF(E181&gt;0, (G181-I181)/E181, "")</f>
        <v/>
      </c>
      <c r="K181" s="39">
        <f>IF(F181&gt;0, (G181-I181)/F181, "")</f>
        <v/>
      </c>
      <c r="L181" s="40" t="n">
        <v>39.6</v>
      </c>
      <c r="M181" s="39">
        <f>IF(AND(ISNUMBER(L181), L181&gt;0), (J181/L181)*42, "")</f>
        <v/>
      </c>
      <c r="N181" s="39">
        <f>IF(M181&lt;&gt;"", M181/10, "")</f>
        <v/>
      </c>
      <c r="O181" s="39">
        <f>M181</f>
        <v/>
      </c>
      <c r="P181" s="39">
        <f>IF(AND(M181&lt;&gt;"", J181&lt;&gt;""), M181-J181, "")</f>
        <v/>
      </c>
      <c r="Q181" s="41" t="inlineStr">
        <is>
          <t>Matched</t>
        </is>
      </c>
      <c r="R181" s="21" t="inlineStr">
        <is>
          <t>Deductions: Bardana: ₹122, Brokerage: ₹107</t>
        </is>
      </c>
    </row>
    <row r="182">
      <c r="A182" s="26" t="n">
        <v>181</v>
      </c>
      <c r="B182" s="27" t="inlineStr">
        <is>
          <t>Jai Sri Rama Trading Company</t>
        </is>
      </c>
      <c r="C182" s="27" t="inlineStr">
        <is>
          <t>INWDMSD27/0170 / PO:0021</t>
        </is>
      </c>
      <c r="D182" s="26" t="inlineStr">
        <is>
          <t>09-04-2026</t>
        </is>
      </c>
      <c r="E182" s="32" t="n">
        <v>42.71</v>
      </c>
      <c r="F182" s="33" t="n">
        <v>427.1</v>
      </c>
      <c r="G182" s="34" t="n">
        <v>2885428.16</v>
      </c>
      <c r="H182" s="34" t="n">
        <v>2885428.16</v>
      </c>
      <c r="I182" s="34" t="n">
        <v>65839.15159361527</v>
      </c>
      <c r="J182" s="34">
        <f>IF(E182&gt;0, (G182-I182)/E182, "")</f>
        <v/>
      </c>
      <c r="K182" s="34">
        <f>IF(F182&gt;0, (G182-I182)/F182, "")</f>
        <v/>
      </c>
      <c r="L182" s="35" t="n">
        <v>38.96</v>
      </c>
      <c r="M182" s="34">
        <f>IF(AND(ISNUMBER(L182), L182&gt;0), (J182/L182)*42, "")</f>
        <v/>
      </c>
      <c r="N182" s="34">
        <f>IF(M182&lt;&gt;"", M182/10, "")</f>
        <v/>
      </c>
      <c r="O182" s="34">
        <f>M182</f>
        <v/>
      </c>
      <c r="P182" s="34">
        <f>IF(AND(M182&lt;&gt;"", J182&lt;&gt;""), M182-J182, "")</f>
        <v/>
      </c>
      <c r="Q182" s="41" t="inlineStr">
        <is>
          <t>Matched</t>
        </is>
      </c>
      <c r="R182" s="27" t="inlineStr">
        <is>
          <t>Deductions: Oil: ₹37,283, Bardana: ₹350, Brokerage: ₹28,205</t>
        </is>
      </c>
    </row>
    <row r="183">
      <c r="A183" s="20" t="n">
        <v>182</v>
      </c>
      <c r="B183" s="21" t="inlineStr">
        <is>
          <t>Jai Sri Rama Trading Company</t>
        </is>
      </c>
      <c r="C183" s="21" t="inlineStr">
        <is>
          <t>INWDMSD27/0171 / PO:0021</t>
        </is>
      </c>
      <c r="D183" s="20" t="inlineStr">
        <is>
          <t>09-04-2026</t>
        </is>
      </c>
      <c r="E183" s="37" t="n">
        <v>27.36</v>
      </c>
      <c r="F183" s="38" t="n">
        <v>273.6</v>
      </c>
      <c r="G183" s="39" t="n">
        <v>1852272</v>
      </c>
      <c r="H183" s="39" t="n">
        <v>1852272</v>
      </c>
      <c r="I183" s="39" t="n">
        <v>39449.07180136793</v>
      </c>
      <c r="J183" s="39">
        <f>IF(E183&gt;0, (G183-I183)/E183, "")</f>
        <v/>
      </c>
      <c r="K183" s="39">
        <f>IF(F183&gt;0, (G183-I183)/F183, "")</f>
        <v/>
      </c>
      <c r="L183" s="40" t="n">
        <v>39.02</v>
      </c>
      <c r="M183" s="39">
        <f>IF(AND(ISNUMBER(L183), L183&gt;0), (J183/L183)*42, "")</f>
        <v/>
      </c>
      <c r="N183" s="39">
        <f>IF(M183&lt;&gt;"", M183/10, "")</f>
        <v/>
      </c>
      <c r="O183" s="39">
        <f>M183</f>
        <v/>
      </c>
      <c r="P183" s="39">
        <f>IF(AND(M183&lt;&gt;"", J183&lt;&gt;""), M183-J183, "")</f>
        <v/>
      </c>
      <c r="Q183" s="41" t="inlineStr">
        <is>
          <t>Matched</t>
        </is>
      </c>
      <c r="R183" s="21" t="inlineStr">
        <is>
          <t>Deductions: Oil: ₹21,118, Bardana: ₹225, Brokerage: ₹18,106</t>
        </is>
      </c>
    </row>
    <row r="184">
      <c r="A184" s="26" t="n">
        <v>183</v>
      </c>
      <c r="B184" s="27" t="inlineStr">
        <is>
          <t>Jai Sri Rama Trading Company</t>
        </is>
      </c>
      <c r="C184" s="27" t="inlineStr">
        <is>
          <t>INWDMSD27/0172 / PO:0024</t>
        </is>
      </c>
      <c r="D184" s="26" t="inlineStr">
        <is>
          <t>09-04-2026</t>
        </is>
      </c>
      <c r="E184" s="32" t="n">
        <v>0</v>
      </c>
      <c r="F184" s="33" t="n">
        <v>0</v>
      </c>
      <c r="G184" s="34" t="n">
        <v>724621.28</v>
      </c>
      <c r="H184" s="34" t="n">
        <v>712793.78</v>
      </c>
      <c r="I184" s="34" t="n">
        <v>12508.98800705832</v>
      </c>
      <c r="J184" s="34">
        <f>IF(E184&gt;0, (G184-I184)/E184, "")</f>
        <v/>
      </c>
      <c r="K184" s="34">
        <f>IF(F184&gt;0, (G184-I184)/F184, "")</f>
        <v/>
      </c>
      <c r="L184" s="35" t="n">
        <v>38.98</v>
      </c>
      <c r="M184" s="34">
        <f>IF(AND(ISNUMBER(L184), L184&gt;0), (J184/L184)*42, "")</f>
        <v/>
      </c>
      <c r="N184" s="34">
        <f>IF(M184&lt;&gt;"", M184/10, "")</f>
        <v/>
      </c>
      <c r="O184" s="34">
        <f>M184</f>
        <v/>
      </c>
      <c r="P184" s="34">
        <f>IF(AND(M184&lt;&gt;"", J184&lt;&gt;""), M184-J184, "")</f>
        <v/>
      </c>
      <c r="Q184" s="42" t="inlineStr">
        <is>
          <t>Weight Zero</t>
        </is>
      </c>
      <c r="R184" s="27" t="inlineStr">
        <is>
          <t>Debit Y vs Lab AN diff: ₹-11,827.50 | Deductions: Oil: ₹12,398, Bardana: ₹87, Brokerage: ₹24 | Received weight is zero</t>
        </is>
      </c>
    </row>
    <row r="185">
      <c r="A185" s="20" t="n">
        <v>184</v>
      </c>
      <c r="B185" s="21" t="inlineStr">
        <is>
          <t>Jai Sri Rama Trading Company</t>
        </is>
      </c>
      <c r="C185" s="21" t="inlineStr">
        <is>
          <t>INWDMSD27/0172 / PO:0021</t>
        </is>
      </c>
      <c r="D185" s="20" t="inlineStr">
        <is>
          <t>09-04-2026</t>
        </is>
      </c>
      <c r="E185" s="37" t="n">
        <v>27.93</v>
      </c>
      <c r="F185" s="38" t="n">
        <v>279.3</v>
      </c>
      <c r="G185" s="39" t="n">
        <v>1161278.1</v>
      </c>
      <c r="H185" s="39" t="n">
        <v>1173105.6</v>
      </c>
      <c r="I185" s="39" t="n">
        <v>26173.27010894356</v>
      </c>
      <c r="J185" s="39">
        <f>IF(E185&gt;0, (G185-I185)/E185, "")</f>
        <v/>
      </c>
      <c r="K185" s="39">
        <f>IF(F185&gt;0, (G185-I185)/F185, "")</f>
        <v/>
      </c>
      <c r="L185" s="40" t="n">
        <v>38.98</v>
      </c>
      <c r="M185" s="39">
        <f>IF(AND(ISNUMBER(L185), L185&gt;0), (J185/L185)*42, "")</f>
        <v/>
      </c>
      <c r="N185" s="39">
        <f>IF(M185&lt;&gt;"", M185/10, "")</f>
        <v/>
      </c>
      <c r="O185" s="39">
        <f>M185</f>
        <v/>
      </c>
      <c r="P185" s="39">
        <f>IF(AND(M185&lt;&gt;"", J185&lt;&gt;""), M185-J185, "")</f>
        <v/>
      </c>
      <c r="Q185" s="36" t="inlineStr">
        <is>
          <t>Amount Discrepancy</t>
        </is>
      </c>
      <c r="R185" s="21" t="inlineStr">
        <is>
          <t>Debit Y vs Lab AN diff: ₹+11,827.50 | Deductions: Oil: ₹14,564, Bardana: ₹142, Brokerage: ₹11,467</t>
        </is>
      </c>
    </row>
    <row r="186">
      <c r="A186" s="26" t="n">
        <v>185</v>
      </c>
      <c r="B186" s="27" t="inlineStr">
        <is>
          <t>DP Traders</t>
        </is>
      </c>
      <c r="C186" s="27" t="inlineStr">
        <is>
          <t>INWDMSD27/0173 / PO:0027</t>
        </is>
      </c>
      <c r="D186" s="26" t="inlineStr">
        <is>
          <t>09-04-2026</t>
        </is>
      </c>
      <c r="E186" s="32" t="n">
        <v>30.6</v>
      </c>
      <c r="F186" s="33" t="n">
        <v>306</v>
      </c>
      <c r="G186" s="34" t="n">
        <v>2021206.62</v>
      </c>
      <c r="H186" s="34" t="n">
        <v>2021206.62</v>
      </c>
      <c r="I186" s="34" t="n">
        <v>3012</v>
      </c>
      <c r="J186" s="34">
        <f>IF(E186&gt;0, (G186-I186)/E186, "")</f>
        <v/>
      </c>
      <c r="K186" s="34">
        <f>IF(F186&gt;0, (G186-I186)/F186, "")</f>
        <v/>
      </c>
      <c r="L186" s="35" t="n">
        <v>39.76</v>
      </c>
      <c r="M186" s="34">
        <f>IF(AND(ISNUMBER(L186), L186&gt;0), (J186/L186)*42, "")</f>
        <v/>
      </c>
      <c r="N186" s="34">
        <f>IF(M186&lt;&gt;"", M186/10, "")</f>
        <v/>
      </c>
      <c r="O186" s="34">
        <f>M186</f>
        <v/>
      </c>
      <c r="P186" s="34">
        <f>IF(AND(M186&lt;&gt;"", J186&lt;&gt;""), M186-J186, "")</f>
        <v/>
      </c>
      <c r="Q186" s="41" t="inlineStr">
        <is>
          <t>Matched</t>
        </is>
      </c>
      <c r="R186" s="27" t="inlineStr">
        <is>
          <t>Deductions: Bardana: ₹3,012</t>
        </is>
      </c>
    </row>
    <row r="187">
      <c r="A187" s="20" t="n">
        <v>186</v>
      </c>
      <c r="B187" s="21" t="inlineStr">
        <is>
          <t>Bhawani Trading Company</t>
        </is>
      </c>
      <c r="C187" s="21" t="inlineStr">
        <is>
          <t>INWDMSD27/0174 / PO:0026</t>
        </is>
      </c>
      <c r="D187" s="20" t="inlineStr">
        <is>
          <t>09-04-2026</t>
        </is>
      </c>
      <c r="E187" s="37" t="n">
        <v>27.78</v>
      </c>
      <c r="F187" s="38" t="n">
        <v>277.8</v>
      </c>
      <c r="G187" s="39" t="n">
        <v>1847310.01</v>
      </c>
      <c r="H187" s="39" t="n">
        <v>1847310.01</v>
      </c>
      <c r="I187" s="39" t="n">
        <v>0</v>
      </c>
      <c r="J187" s="39">
        <f>IF(E187&gt;0, (G187-I187)/E187, "")</f>
        <v/>
      </c>
      <c r="K187" s="39">
        <f>IF(F187&gt;0, (G187-I187)/F187, "")</f>
        <v/>
      </c>
      <c r="L187" s="40" t="n">
        <v>39.36</v>
      </c>
      <c r="M187" s="39">
        <f>IF(AND(ISNUMBER(L187), L187&gt;0), (J187/L187)*42, "")</f>
        <v/>
      </c>
      <c r="N187" s="39">
        <f>IF(M187&lt;&gt;"", M187/10, "")</f>
        <v/>
      </c>
      <c r="O187" s="39">
        <f>M187</f>
        <v/>
      </c>
      <c r="P187" s="39">
        <f>IF(AND(M187&lt;&gt;"", J187&lt;&gt;""), M187-J187, "")</f>
        <v/>
      </c>
      <c r="Q187" s="41" t="inlineStr">
        <is>
          <t>Matched</t>
        </is>
      </c>
      <c r="R187" s="21" t="inlineStr">
        <is>
          <t>Fully reconciled &amp; verified</t>
        </is>
      </c>
    </row>
    <row r="188">
      <c r="A188" s="26" t="n">
        <v>187</v>
      </c>
      <c r="B188" s="27" t="inlineStr">
        <is>
          <t>Jai Sri Rama Trading Company</t>
        </is>
      </c>
      <c r="C188" s="27" t="inlineStr">
        <is>
          <t>INWDMSD27/0175 / PO:0028</t>
        </is>
      </c>
      <c r="D188" s="26" t="inlineStr">
        <is>
          <t>09-04-2026</t>
        </is>
      </c>
      <c r="E188" s="32" t="n">
        <v>29.18</v>
      </c>
      <c r="F188" s="33" t="n">
        <v>291.8</v>
      </c>
      <c r="G188" s="34" t="n">
        <v>1937758.08</v>
      </c>
      <c r="H188" s="34" t="n">
        <v>1937758.08</v>
      </c>
      <c r="I188" s="34" t="n">
        <v>23950.08533602815</v>
      </c>
      <c r="J188" s="34">
        <f>IF(E188&gt;0, (G188-I188)/E188, "")</f>
        <v/>
      </c>
      <c r="K188" s="34">
        <f>IF(F188&gt;0, (G188-I188)/F188, "")</f>
        <v/>
      </c>
      <c r="L188" s="35" t="n">
        <v>39.1</v>
      </c>
      <c r="M188" s="34">
        <f>IF(AND(ISNUMBER(L188), L188&gt;0), (J188/L188)*42, "")</f>
        <v/>
      </c>
      <c r="N188" s="34">
        <f>IF(M188&lt;&gt;"", M188/10, "")</f>
        <v/>
      </c>
      <c r="O188" s="34">
        <f>M188</f>
        <v/>
      </c>
      <c r="P188" s="34">
        <f>IF(AND(M188&lt;&gt;"", J188&lt;&gt;""), M188-J188, "")</f>
        <v/>
      </c>
      <c r="Q188" s="41" t="inlineStr">
        <is>
          <t>Matched</t>
        </is>
      </c>
      <c r="R188" s="27" t="inlineStr">
        <is>
          <t>Deductions: Oil: ₹23,500, Bardana: ₹240, Brokerage: ₹210</t>
        </is>
      </c>
    </row>
    <row r="189">
      <c r="A189" s="20" t="n">
        <v>188</v>
      </c>
      <c r="B189" s="21" t="inlineStr">
        <is>
          <t>Pankaj Bogi &amp; Company</t>
        </is>
      </c>
      <c r="C189" s="21" t="inlineStr">
        <is>
          <t>INWDMSD27/0176 / PO:0029</t>
        </is>
      </c>
      <c r="D189" s="20" t="inlineStr">
        <is>
          <t>10-04-2026</t>
        </is>
      </c>
      <c r="E189" s="37" t="n">
        <v>30.51</v>
      </c>
      <c r="F189" s="38" t="n">
        <v>305.1</v>
      </c>
      <c r="G189" s="39" t="n">
        <v>2027998.68</v>
      </c>
      <c r="H189" s="39" t="n">
        <v>2027998.68</v>
      </c>
      <c r="I189" s="39" t="n">
        <v>0</v>
      </c>
      <c r="J189" s="39">
        <f>IF(E189&gt;0, (G189-I189)/E189, "")</f>
        <v/>
      </c>
      <c r="K189" s="39">
        <f>IF(F189&gt;0, (G189-I189)/F189, "")</f>
        <v/>
      </c>
      <c r="L189" s="40" t="n">
        <v>39.53</v>
      </c>
      <c r="M189" s="39">
        <f>IF(AND(ISNUMBER(L189), L189&gt;0), (J189/L189)*42, "")</f>
        <v/>
      </c>
      <c r="N189" s="39">
        <f>IF(M189&lt;&gt;"", M189/10, "")</f>
        <v/>
      </c>
      <c r="O189" s="39">
        <f>M189</f>
        <v/>
      </c>
      <c r="P189" s="39">
        <f>IF(AND(M189&lt;&gt;"", J189&lt;&gt;""), M189-J189, "")</f>
        <v/>
      </c>
      <c r="Q189" s="41" t="inlineStr">
        <is>
          <t>Matched</t>
        </is>
      </c>
      <c r="R189" s="21" t="inlineStr">
        <is>
          <t>Fully reconciled &amp; verified</t>
        </is>
      </c>
    </row>
    <row r="190">
      <c r="A190" s="26" t="n">
        <v>189</v>
      </c>
      <c r="B190" s="27" t="inlineStr">
        <is>
          <t>Pankaj Bogi &amp; Company</t>
        </is>
      </c>
      <c r="C190" s="27" t="inlineStr">
        <is>
          <t>INWDMSD27/0177 / PO:0029</t>
        </is>
      </c>
      <c r="D190" s="26" t="inlineStr">
        <is>
          <t>10-04-2026</t>
        </is>
      </c>
      <c r="E190" s="32" t="n">
        <v>30.2</v>
      </c>
      <c r="F190" s="33" t="n">
        <v>302</v>
      </c>
      <c r="G190" s="34" t="n">
        <v>2007799.49</v>
      </c>
      <c r="H190" s="34" t="n">
        <v>2007799.49</v>
      </c>
      <c r="I190" s="34" t="n">
        <v>0</v>
      </c>
      <c r="J190" s="34">
        <f>IF(E190&gt;0, (G190-I190)/E190, "")</f>
        <v/>
      </c>
      <c r="K190" s="34">
        <f>IF(F190&gt;0, (G190-I190)/F190, "")</f>
        <v/>
      </c>
      <c r="L190" s="35" t="n">
        <v>40.09</v>
      </c>
      <c r="M190" s="34">
        <f>IF(AND(ISNUMBER(L190), L190&gt;0), (J190/L190)*42, "")</f>
        <v/>
      </c>
      <c r="N190" s="34">
        <f>IF(M190&lt;&gt;"", M190/10, "")</f>
        <v/>
      </c>
      <c r="O190" s="34">
        <f>M190</f>
        <v/>
      </c>
      <c r="P190" s="34">
        <f>IF(AND(M190&lt;&gt;"", J190&lt;&gt;""), M190-J190, "")</f>
        <v/>
      </c>
      <c r="Q190" s="41" t="inlineStr">
        <is>
          <t>Matched</t>
        </is>
      </c>
      <c r="R190" s="27" t="inlineStr">
        <is>
          <t>Fully reconciled &amp; verified</t>
        </is>
      </c>
    </row>
    <row r="191">
      <c r="A191" s="20" t="n">
        <v>190</v>
      </c>
      <c r="B191" s="21" t="inlineStr">
        <is>
          <t>Pankaj Bogi &amp; Company</t>
        </is>
      </c>
      <c r="C191" s="21" t="inlineStr">
        <is>
          <t>INWDMSD27/0178 / PO:0029</t>
        </is>
      </c>
      <c r="D191" s="20" t="inlineStr">
        <is>
          <t>10-04-2026</t>
        </is>
      </c>
      <c r="E191" s="37" t="n">
        <v>38.04</v>
      </c>
      <c r="F191" s="38" t="n">
        <v>380.4</v>
      </c>
      <c r="G191" s="39" t="n">
        <v>2528938.59</v>
      </c>
      <c r="H191" s="39" t="n">
        <v>2528938.59</v>
      </c>
      <c r="I191" s="39" t="n">
        <v>0</v>
      </c>
      <c r="J191" s="39">
        <f>IF(E191&gt;0, (G191-I191)/E191, "")</f>
        <v/>
      </c>
      <c r="K191" s="39">
        <f>IF(F191&gt;0, (G191-I191)/F191, "")</f>
        <v/>
      </c>
      <c r="L191" s="40" t="n">
        <v>39.73</v>
      </c>
      <c r="M191" s="39">
        <f>IF(AND(ISNUMBER(L191), L191&gt;0), (J191/L191)*42, "")</f>
        <v/>
      </c>
      <c r="N191" s="39">
        <f>IF(M191&lt;&gt;"", M191/10, "")</f>
        <v/>
      </c>
      <c r="O191" s="39">
        <f>M191</f>
        <v/>
      </c>
      <c r="P191" s="39">
        <f>IF(AND(M191&lt;&gt;"", J191&lt;&gt;""), M191-J191, "")</f>
        <v/>
      </c>
      <c r="Q191" s="41" t="inlineStr">
        <is>
          <t>Matched</t>
        </is>
      </c>
      <c r="R191" s="21" t="inlineStr">
        <is>
          <t>Fully reconciled &amp; verified</t>
        </is>
      </c>
    </row>
    <row r="192">
      <c r="A192" s="26" t="n">
        <v>191</v>
      </c>
      <c r="B192" s="27" t="inlineStr">
        <is>
          <t>Bhawani Trading Company</t>
        </is>
      </c>
      <c r="C192" s="27" t="inlineStr">
        <is>
          <t>INWDMSD27/0179 / PO:0026</t>
        </is>
      </c>
      <c r="D192" s="26" t="inlineStr">
        <is>
          <t>10-04-2026</t>
        </is>
      </c>
      <c r="E192" s="32" t="n">
        <v>36.44</v>
      </c>
      <c r="F192" s="33" t="n">
        <v>364.4</v>
      </c>
      <c r="G192" s="34" t="n">
        <v>2427893.16</v>
      </c>
      <c r="H192" s="34" t="n">
        <v>2427893.16</v>
      </c>
      <c r="I192" s="34" t="n">
        <v>20217.12699470132</v>
      </c>
      <c r="J192" s="34">
        <f>IF(E192&gt;0, (G192-I192)/E192, "")</f>
        <v/>
      </c>
      <c r="K192" s="34">
        <f>IF(F192&gt;0, (G192-I192)/F192, "")</f>
        <v/>
      </c>
      <c r="L192" s="35" t="n">
        <v>39.3</v>
      </c>
      <c r="M192" s="34">
        <f>IF(AND(ISNUMBER(L192), L192&gt;0), (J192/L192)*42, "")</f>
        <v/>
      </c>
      <c r="N192" s="34">
        <f>IF(M192&lt;&gt;"", M192/10, "")</f>
        <v/>
      </c>
      <c r="O192" s="34">
        <f>M192</f>
        <v/>
      </c>
      <c r="P192" s="34">
        <f>IF(AND(M192&lt;&gt;"", J192&lt;&gt;""), M192-J192, "")</f>
        <v/>
      </c>
      <c r="Q192" s="41" t="inlineStr">
        <is>
          <t>Matched</t>
        </is>
      </c>
      <c r="R192" s="27" t="inlineStr">
        <is>
          <t>Deductions: Oil: ₹20,217</t>
        </is>
      </c>
    </row>
    <row r="193">
      <c r="A193" s="20" t="n">
        <v>192</v>
      </c>
      <c r="B193" s="21" t="inlineStr">
        <is>
          <t>Pankaj Bogi &amp; Company</t>
        </is>
      </c>
      <c r="C193" s="21" t="inlineStr">
        <is>
          <t>INWDMSD27/0180 / PO:0029</t>
        </is>
      </c>
      <c r="D193" s="20" t="inlineStr">
        <is>
          <t>10-04-2026</t>
        </is>
      </c>
      <c r="E193" s="37" t="n">
        <v>35.86</v>
      </c>
      <c r="F193" s="38" t="n">
        <v>358.6</v>
      </c>
      <c r="G193" s="39" t="n">
        <v>2387544.26</v>
      </c>
      <c r="H193" s="39" t="n">
        <v>2387544.26</v>
      </c>
      <c r="I193" s="39" t="n">
        <v>2087.249635081782</v>
      </c>
      <c r="J193" s="39">
        <f>IF(E193&gt;0, (G193-I193)/E193, "")</f>
        <v/>
      </c>
      <c r="K193" s="39">
        <f>IF(F193&gt;0, (G193-I193)/F193, "")</f>
        <v/>
      </c>
      <c r="L193" s="40" t="n">
        <v>39.91</v>
      </c>
      <c r="M193" s="39">
        <f>IF(AND(ISNUMBER(L193), L193&gt;0), (J193/L193)*42, "")</f>
        <v/>
      </c>
      <c r="N193" s="39">
        <f>IF(M193&lt;&gt;"", M193/10, "")</f>
        <v/>
      </c>
      <c r="O193" s="39">
        <f>M193</f>
        <v/>
      </c>
      <c r="P193" s="39">
        <f>IF(AND(M193&lt;&gt;"", J193&lt;&gt;""), M193-J193, "")</f>
        <v/>
      </c>
      <c r="Q193" s="41" t="inlineStr">
        <is>
          <t>Matched</t>
        </is>
      </c>
      <c r="R193" s="21" t="inlineStr">
        <is>
          <t>Deductions: Shortage: ₹2,087</t>
        </is>
      </c>
    </row>
    <row r="194">
      <c r="A194" s="26" t="n">
        <v>193</v>
      </c>
      <c r="B194" s="27" t="inlineStr">
        <is>
          <t>Bhawani Trading Company</t>
        </is>
      </c>
      <c r="C194" s="27" t="inlineStr">
        <is>
          <t>INWDMSD27/0181 / PO:0026</t>
        </is>
      </c>
      <c r="D194" s="26" t="inlineStr">
        <is>
          <t>10-04-2026</t>
        </is>
      </c>
      <c r="E194" s="32" t="n">
        <v>26.27</v>
      </c>
      <c r="F194" s="33" t="n">
        <v>262.7</v>
      </c>
      <c r="G194" s="34" t="n">
        <v>1749869.48</v>
      </c>
      <c r="H194" s="34" t="n">
        <v>1749869.48</v>
      </c>
      <c r="I194" s="34" t="n">
        <v>15454.31032046436</v>
      </c>
      <c r="J194" s="34">
        <f>IF(E194&gt;0, (G194-I194)/E194, "")</f>
        <v/>
      </c>
      <c r="K194" s="34">
        <f>IF(F194&gt;0, (G194-I194)/F194, "")</f>
        <v/>
      </c>
      <c r="L194" s="35" t="n">
        <v>39.38</v>
      </c>
      <c r="M194" s="34">
        <f>IF(AND(ISNUMBER(L194), L194&gt;0), (J194/L194)*42, "")</f>
        <v/>
      </c>
      <c r="N194" s="34">
        <f>IF(M194&lt;&gt;"", M194/10, "")</f>
        <v/>
      </c>
      <c r="O194" s="34">
        <f>M194</f>
        <v/>
      </c>
      <c r="P194" s="34">
        <f>IF(AND(M194&lt;&gt;"", J194&lt;&gt;""), M194-J194, "")</f>
        <v/>
      </c>
      <c r="Q194" s="41" t="inlineStr">
        <is>
          <t>Matched</t>
        </is>
      </c>
      <c r="R194" s="27" t="inlineStr">
        <is>
          <t>Deductions: Oil: ₹15,454</t>
        </is>
      </c>
    </row>
    <row r="195">
      <c r="A195" s="20" t="n">
        <v>194</v>
      </c>
      <c r="B195" s="21" t="inlineStr">
        <is>
          <t>Mahavir Trading Company</t>
        </is>
      </c>
      <c r="C195" s="21" t="inlineStr">
        <is>
          <t>INWDMSD27/0182 / PO:0030</t>
        </is>
      </c>
      <c r="D195" s="20" t="inlineStr">
        <is>
          <t>11-04-2026</t>
        </is>
      </c>
      <c r="E195" s="37" t="n">
        <v>31.39</v>
      </c>
      <c r="F195" s="38" t="n">
        <v>313.9</v>
      </c>
      <c r="G195" s="39" t="n">
        <v>2116292.59</v>
      </c>
      <c r="H195" s="39" t="n">
        <v>2116292.59</v>
      </c>
      <c r="I195" s="39" t="n">
        <v>1545</v>
      </c>
      <c r="J195" s="39">
        <f>IF(E195&gt;0, (G195-I195)/E195, "")</f>
        <v/>
      </c>
      <c r="K195" s="39">
        <f>IF(F195&gt;0, (G195-I195)/F195, "")</f>
        <v/>
      </c>
      <c r="L195" s="40" t="n">
        <v>40.8</v>
      </c>
      <c r="M195" s="39">
        <f>IF(AND(ISNUMBER(L195), L195&gt;0), (J195/L195)*42, "")</f>
        <v/>
      </c>
      <c r="N195" s="39">
        <f>IF(M195&lt;&gt;"", M195/10, "")</f>
        <v/>
      </c>
      <c r="O195" s="39">
        <f>M195</f>
        <v/>
      </c>
      <c r="P195" s="39">
        <f>IF(AND(M195&lt;&gt;"", J195&lt;&gt;""), M195-J195, "")</f>
        <v/>
      </c>
      <c r="Q195" s="41" t="inlineStr">
        <is>
          <t>Matched</t>
        </is>
      </c>
      <c r="R195" s="21" t="inlineStr">
        <is>
          <t>Deductions: Bardana: ₹1,545</t>
        </is>
      </c>
    </row>
    <row r="196">
      <c r="A196" s="26" t="n">
        <v>195</v>
      </c>
      <c r="B196" s="27" t="inlineStr">
        <is>
          <t>DP Traders</t>
        </is>
      </c>
      <c r="C196" s="27" t="inlineStr">
        <is>
          <t>INWDMSD27/0183 / PO:0032</t>
        </is>
      </c>
      <c r="D196" s="26" t="inlineStr">
        <is>
          <t>11-04-2026</t>
        </is>
      </c>
      <c r="E196" s="32" t="n">
        <v>27.97</v>
      </c>
      <c r="F196" s="33" t="n">
        <v>279.7</v>
      </c>
      <c r="G196" s="34" t="n">
        <v>1895267.92</v>
      </c>
      <c r="H196" s="34" t="n">
        <v>1895267.92</v>
      </c>
      <c r="I196" s="34" t="n">
        <v>2754</v>
      </c>
      <c r="J196" s="34">
        <f>IF(E196&gt;0, (G196-I196)/E196, "")</f>
        <v/>
      </c>
      <c r="K196" s="34">
        <f>IF(F196&gt;0, (G196-I196)/F196, "")</f>
        <v/>
      </c>
      <c r="L196" s="35" t="n">
        <v>39.18</v>
      </c>
      <c r="M196" s="34">
        <f>IF(AND(ISNUMBER(L196), L196&gt;0), (J196/L196)*42, "")</f>
        <v/>
      </c>
      <c r="N196" s="34">
        <f>IF(M196&lt;&gt;"", M196/10, "")</f>
        <v/>
      </c>
      <c r="O196" s="34">
        <f>M196</f>
        <v/>
      </c>
      <c r="P196" s="34">
        <f>IF(AND(M196&lt;&gt;"", J196&lt;&gt;""), M196-J196, "")</f>
        <v/>
      </c>
      <c r="Q196" s="41" t="inlineStr">
        <is>
          <t>Matched</t>
        </is>
      </c>
      <c r="R196" s="27" t="inlineStr">
        <is>
          <t>Deductions: Bardana: ₹2,754</t>
        </is>
      </c>
    </row>
    <row r="197">
      <c r="A197" s="20" t="n">
        <v>196</v>
      </c>
      <c r="B197" s="21" t="inlineStr">
        <is>
          <t>Jai Sri Rama Trading Company</t>
        </is>
      </c>
      <c r="C197" s="21" t="inlineStr">
        <is>
          <t>INWDMSD27/0184 / PO:0033</t>
        </is>
      </c>
      <c r="D197" s="20" t="inlineStr">
        <is>
          <t>11-04-2026</t>
        </is>
      </c>
      <c r="E197" s="37" t="n">
        <v>30.96</v>
      </c>
      <c r="F197" s="38" t="n">
        <v>309.6</v>
      </c>
      <c r="G197" s="39" t="n">
        <v>2113394.1</v>
      </c>
      <c r="H197" s="39" t="n">
        <v>2113394.1</v>
      </c>
      <c r="I197" s="39" t="n">
        <v>1152.847166666667</v>
      </c>
      <c r="J197" s="39">
        <f>IF(E197&gt;0, (G197-I197)/E197, "")</f>
        <v/>
      </c>
      <c r="K197" s="39">
        <f>IF(F197&gt;0, (G197-I197)/F197, "")</f>
        <v/>
      </c>
      <c r="L197" s="40" t="n">
        <v>39.73</v>
      </c>
      <c r="M197" s="39">
        <f>IF(AND(ISNUMBER(L197), L197&gt;0), (J197/L197)*42, "")</f>
        <v/>
      </c>
      <c r="N197" s="39">
        <f>IF(M197&lt;&gt;"", M197/10, "")</f>
        <v/>
      </c>
      <c r="O197" s="39">
        <f>M197</f>
        <v/>
      </c>
      <c r="P197" s="39">
        <f>IF(AND(M197&lt;&gt;"", J197&lt;&gt;""), M197-J197, "")</f>
        <v/>
      </c>
      <c r="Q197" s="41" t="inlineStr">
        <is>
          <t>Matched</t>
        </is>
      </c>
      <c r="R197" s="21" t="inlineStr">
        <is>
          <t>Deductions: Shortage: ₹898, Bardana: ₹255</t>
        </is>
      </c>
    </row>
    <row r="198">
      <c r="A198" s="26" t="n">
        <v>197</v>
      </c>
      <c r="B198" s="27" t="inlineStr">
        <is>
          <t>DP Traders</t>
        </is>
      </c>
      <c r="C198" s="27" t="inlineStr">
        <is>
          <t>INWDMSD27/0185 / PO:0032</t>
        </is>
      </c>
      <c r="D198" s="26" t="inlineStr">
        <is>
          <t>11-04-2026</t>
        </is>
      </c>
      <c r="E198" s="32" t="n">
        <v>28.37</v>
      </c>
      <c r="F198" s="33" t="n">
        <v>283.7</v>
      </c>
      <c r="G198" s="34" t="n">
        <v>1924171.78</v>
      </c>
      <c r="H198" s="34" t="n">
        <v>1924171.78</v>
      </c>
      <c r="I198" s="34" t="n">
        <v>2796</v>
      </c>
      <c r="J198" s="34">
        <f>IF(E198&gt;0, (G198-I198)/E198, "")</f>
        <v/>
      </c>
      <c r="K198" s="34">
        <f>IF(F198&gt;0, (G198-I198)/F198, "")</f>
        <v/>
      </c>
      <c r="L198" s="35" t="n">
        <v>39.08</v>
      </c>
      <c r="M198" s="34">
        <f>IF(AND(ISNUMBER(L198), L198&gt;0), (J198/L198)*42, "")</f>
        <v/>
      </c>
      <c r="N198" s="34">
        <f>IF(M198&lt;&gt;"", M198/10, "")</f>
        <v/>
      </c>
      <c r="O198" s="34">
        <f>M198</f>
        <v/>
      </c>
      <c r="P198" s="34">
        <f>IF(AND(M198&lt;&gt;"", J198&lt;&gt;""), M198-J198, "")</f>
        <v/>
      </c>
      <c r="Q198" s="41" t="inlineStr">
        <is>
          <t>Matched</t>
        </is>
      </c>
      <c r="R198" s="27" t="inlineStr">
        <is>
          <t>Deductions: Bardana: ₹2,796</t>
        </is>
      </c>
    </row>
    <row r="199">
      <c r="A199" s="20" t="n">
        <v>198</v>
      </c>
      <c r="B199" s="21" t="inlineStr">
        <is>
          <t>Bhawani Trading Company</t>
        </is>
      </c>
      <c r="C199" s="21" t="inlineStr">
        <is>
          <t>INWDMSD27/0186 / PO:0031</t>
        </is>
      </c>
      <c r="D199" s="20" t="inlineStr">
        <is>
          <t>11-04-2026</t>
        </is>
      </c>
      <c r="E199" s="37" t="n">
        <v>26.5</v>
      </c>
      <c r="F199" s="38" t="n">
        <v>265</v>
      </c>
      <c r="G199" s="39" t="n">
        <v>1801880.74</v>
      </c>
      <c r="H199" s="39" t="n">
        <v>1801880.74</v>
      </c>
      <c r="I199" s="39" t="n">
        <v>0</v>
      </c>
      <c r="J199" s="39">
        <f>IF(E199&gt;0, (G199-I199)/E199, "")</f>
        <v/>
      </c>
      <c r="K199" s="39">
        <f>IF(F199&gt;0, (G199-I199)/F199, "")</f>
        <v/>
      </c>
      <c r="L199" s="40" t="n">
        <v>39.68</v>
      </c>
      <c r="M199" s="39">
        <f>IF(AND(ISNUMBER(L199), L199&gt;0), (J199/L199)*42, "")</f>
        <v/>
      </c>
      <c r="N199" s="39">
        <f>IF(M199&lt;&gt;"", M199/10, "")</f>
        <v/>
      </c>
      <c r="O199" s="39">
        <f>M199</f>
        <v/>
      </c>
      <c r="P199" s="39">
        <f>IF(AND(M199&lt;&gt;"", J199&lt;&gt;""), M199-J199, "")</f>
        <v/>
      </c>
      <c r="Q199" s="41" t="inlineStr">
        <is>
          <t>Matched</t>
        </is>
      </c>
      <c r="R199" s="21" t="inlineStr">
        <is>
          <t>Fully reconciled &amp; verified</t>
        </is>
      </c>
    </row>
    <row r="200">
      <c r="A200" s="26" t="n">
        <v>199</v>
      </c>
      <c r="B200" s="27" t="inlineStr">
        <is>
          <t>Bhawani Trading Company</t>
        </is>
      </c>
      <c r="C200" s="27" t="inlineStr">
        <is>
          <t>INWDMSD27/0187 / PO:0031</t>
        </is>
      </c>
      <c r="D200" s="26" t="inlineStr">
        <is>
          <t>11-04-2026</t>
        </is>
      </c>
      <c r="E200" s="32" t="n">
        <v>26.78</v>
      </c>
      <c r="F200" s="33" t="n">
        <v>267.8</v>
      </c>
      <c r="G200" s="34" t="n">
        <v>1818411.76</v>
      </c>
      <c r="H200" s="34" t="n">
        <v>1818411.76</v>
      </c>
      <c r="I200" s="34" t="n">
        <v>19389.0058187358</v>
      </c>
      <c r="J200" s="34">
        <f>IF(E200&gt;0, (G200-I200)/E200, "")</f>
        <v/>
      </c>
      <c r="K200" s="34">
        <f>IF(F200&gt;0, (G200-I200)/F200, "")</f>
        <v/>
      </c>
      <c r="L200" s="35" t="n">
        <v>38.98</v>
      </c>
      <c r="M200" s="34">
        <f>IF(AND(ISNUMBER(L200), L200&gt;0), (J200/L200)*42, "")</f>
        <v/>
      </c>
      <c r="N200" s="34">
        <f>IF(M200&lt;&gt;"", M200/10, "")</f>
        <v/>
      </c>
      <c r="O200" s="34">
        <f>M200</f>
        <v/>
      </c>
      <c r="P200" s="34">
        <f>IF(AND(M200&lt;&gt;"", J200&lt;&gt;""), M200-J200, "")</f>
        <v/>
      </c>
      <c r="Q200" s="41" t="inlineStr">
        <is>
          <t>Matched</t>
        </is>
      </c>
      <c r="R200" s="27" t="inlineStr">
        <is>
          <t>Deductions: Oil: ₹19,389</t>
        </is>
      </c>
    </row>
    <row r="201">
      <c r="A201" s="20" t="n">
        <v>200</v>
      </c>
      <c r="B201" s="21" t="inlineStr">
        <is>
          <t>Bhawani Trading Company</t>
        </is>
      </c>
      <c r="C201" s="21" t="inlineStr">
        <is>
          <t>INWDMSD27/0188 / PO:0031</t>
        </is>
      </c>
      <c r="D201" s="20" t="inlineStr">
        <is>
          <t>11-04-2026</t>
        </is>
      </c>
      <c r="E201" s="37" t="n">
        <v>26.76</v>
      </c>
      <c r="F201" s="38" t="n">
        <v>267.6</v>
      </c>
      <c r="G201" s="39" t="n">
        <v>1818411.76</v>
      </c>
      <c r="H201" s="39" t="n">
        <v>1818411.76</v>
      </c>
      <c r="I201" s="39" t="n">
        <v>0</v>
      </c>
      <c r="J201" s="39">
        <f>IF(E201&gt;0, (G201-I201)/E201, "")</f>
        <v/>
      </c>
      <c r="K201" s="39">
        <f>IF(F201&gt;0, (G201-I201)/F201, "")</f>
        <v/>
      </c>
      <c r="L201" s="40" t="n">
        <v>39.29</v>
      </c>
      <c r="M201" s="39">
        <f>IF(AND(ISNUMBER(L201), L201&gt;0), (J201/L201)*42, "")</f>
        <v/>
      </c>
      <c r="N201" s="39">
        <f>IF(M201&lt;&gt;"", M201/10, "")</f>
        <v/>
      </c>
      <c r="O201" s="39">
        <f>M201</f>
        <v/>
      </c>
      <c r="P201" s="39">
        <f>IF(AND(M201&lt;&gt;"", J201&lt;&gt;""), M201-J201, "")</f>
        <v/>
      </c>
      <c r="Q201" s="41" t="inlineStr">
        <is>
          <t>Matched</t>
        </is>
      </c>
      <c r="R201" s="21" t="inlineStr">
        <is>
          <t>Fully reconciled &amp; verified</t>
        </is>
      </c>
    </row>
    <row r="202">
      <c r="A202" s="26" t="n">
        <v>201</v>
      </c>
      <c r="B202" s="27" t="inlineStr">
        <is>
          <t>Ram Dayal Ved Prakash</t>
        </is>
      </c>
      <c r="C202" s="27" t="inlineStr">
        <is>
          <t>INWDMSD27/0189 / PO:0045</t>
        </is>
      </c>
      <c r="D202" s="26" t="inlineStr">
        <is>
          <t>11-04-2026</t>
        </is>
      </c>
      <c r="E202" s="32" t="n">
        <v>41.48999999999999</v>
      </c>
      <c r="F202" s="33" t="n">
        <v>414.9</v>
      </c>
      <c r="G202" s="34" t="n">
        <v>2753276.48</v>
      </c>
      <c r="H202" s="34" t="n">
        <v>2753276.48</v>
      </c>
      <c r="I202" s="34" t="n">
        <v>715.14</v>
      </c>
      <c r="J202" s="34">
        <f>IF(E202&gt;0, (G202-I202)/E202, "")</f>
        <v/>
      </c>
      <c r="K202" s="34">
        <f>IF(F202&gt;0, (G202-I202)/F202, "")</f>
        <v/>
      </c>
      <c r="L202" s="35" t="n">
        <v>39.9</v>
      </c>
      <c r="M202" s="34">
        <f>IF(AND(ISNUMBER(L202), L202&gt;0), (J202/L202)*42, "")</f>
        <v/>
      </c>
      <c r="N202" s="34">
        <f>IF(M202&lt;&gt;"", M202/10, "")</f>
        <v/>
      </c>
      <c r="O202" s="34">
        <f>M202</f>
        <v/>
      </c>
      <c r="P202" s="34">
        <f>IF(AND(M202&lt;&gt;"", J202&lt;&gt;""), M202-J202, "")</f>
        <v/>
      </c>
      <c r="Q202" s="41" t="inlineStr">
        <is>
          <t>Matched</t>
        </is>
      </c>
      <c r="R202" s="27" t="inlineStr">
        <is>
          <t>Deductions: Brokerage: ₹715</t>
        </is>
      </c>
    </row>
    <row r="203">
      <c r="A203" s="20" t="n">
        <v>202</v>
      </c>
      <c r="B203" s="21" t="inlineStr">
        <is>
          <t>Jai Sri Rama Trading Company</t>
        </is>
      </c>
      <c r="C203" s="21" t="inlineStr">
        <is>
          <t>INWDMSD27/0190 / PO:0036</t>
        </is>
      </c>
      <c r="D203" s="20" t="inlineStr">
        <is>
          <t>11-04-2026</t>
        </is>
      </c>
      <c r="E203" s="37" t="n">
        <v>27.89</v>
      </c>
      <c r="F203" s="38" t="n">
        <v>278.9</v>
      </c>
      <c r="G203" s="39" t="n">
        <v>1881967.01</v>
      </c>
      <c r="H203" s="39" t="n">
        <v>1881967.01</v>
      </c>
      <c r="I203" s="39" t="n">
        <v>229.5</v>
      </c>
      <c r="J203" s="39">
        <f>IF(E203&gt;0, (G203-I203)/E203, "")</f>
        <v/>
      </c>
      <c r="K203" s="39">
        <f>IF(F203&gt;0, (G203-I203)/F203, "")</f>
        <v/>
      </c>
      <c r="L203" s="40" t="n">
        <v>39.58</v>
      </c>
      <c r="M203" s="39">
        <f>IF(AND(ISNUMBER(L203), L203&gt;0), (J203/L203)*42, "")</f>
        <v/>
      </c>
      <c r="N203" s="39">
        <f>IF(M203&lt;&gt;"", M203/10, "")</f>
        <v/>
      </c>
      <c r="O203" s="39">
        <f>M203</f>
        <v/>
      </c>
      <c r="P203" s="39">
        <f>IF(AND(M203&lt;&gt;"", J203&lt;&gt;""), M203-J203, "")</f>
        <v/>
      </c>
      <c r="Q203" s="41" t="inlineStr">
        <is>
          <t>Matched</t>
        </is>
      </c>
      <c r="R203" s="21" t="inlineStr">
        <is>
          <t>Deductions: Bardana: ₹230</t>
        </is>
      </c>
    </row>
    <row r="204">
      <c r="A204" s="26" t="n">
        <v>203</v>
      </c>
      <c r="B204" s="27" t="inlineStr">
        <is>
          <t>Lucky Enterprises</t>
        </is>
      </c>
      <c r="C204" s="27" t="inlineStr">
        <is>
          <t>INWDMSD27/0191 / PO:0043</t>
        </is>
      </c>
      <c r="D204" s="26" t="inlineStr">
        <is>
          <t>12-04-2026</t>
        </is>
      </c>
      <c r="E204" s="32" t="n">
        <v>48.71</v>
      </c>
      <c r="F204" s="33" t="n">
        <v>487.1</v>
      </c>
      <c r="G204" s="34" t="n">
        <v>3303400.8</v>
      </c>
      <c r="H204" s="34" t="n">
        <v>3303400.8</v>
      </c>
      <c r="I204" s="34" t="n">
        <v>0</v>
      </c>
      <c r="J204" s="34">
        <f>IF(E204&gt;0, (G204-I204)/E204, "")</f>
        <v/>
      </c>
      <c r="K204" s="34">
        <f>IF(F204&gt;0, (G204-I204)/F204, "")</f>
        <v/>
      </c>
      <c r="L204" s="35" t="n">
        <v>41.29</v>
      </c>
      <c r="M204" s="34">
        <f>IF(AND(ISNUMBER(L204), L204&gt;0), (J204/L204)*42, "")</f>
        <v/>
      </c>
      <c r="N204" s="34">
        <f>IF(M204&lt;&gt;"", M204/10, "")</f>
        <v/>
      </c>
      <c r="O204" s="34">
        <f>M204</f>
        <v/>
      </c>
      <c r="P204" s="34">
        <f>IF(AND(M204&lt;&gt;"", J204&lt;&gt;""), M204-J204, "")</f>
        <v/>
      </c>
      <c r="Q204" s="41" t="inlineStr">
        <is>
          <t>Matched</t>
        </is>
      </c>
      <c r="R204" s="27" t="inlineStr">
        <is>
          <t>Fully reconciled &amp; verified</t>
        </is>
      </c>
    </row>
    <row r="205">
      <c r="A205" s="20" t="n">
        <v>204</v>
      </c>
      <c r="B205" s="21" t="inlineStr">
        <is>
          <t>Jai Sri Rama Trading Company</t>
        </is>
      </c>
      <c r="C205" s="21" t="inlineStr">
        <is>
          <t>INWDMSD27/0192 / PO:0037</t>
        </is>
      </c>
      <c r="D205" s="20" t="inlineStr">
        <is>
          <t>12-04-2026</t>
        </is>
      </c>
      <c r="E205" s="37" t="n">
        <v>29.98</v>
      </c>
      <c r="F205" s="38" t="n">
        <v>299.8</v>
      </c>
      <c r="G205" s="39" t="n">
        <v>2033077.75</v>
      </c>
      <c r="H205" s="39" t="n">
        <v>2033077.75</v>
      </c>
      <c r="I205" s="39" t="n">
        <v>1687.439701417004</v>
      </c>
      <c r="J205" s="39">
        <f>IF(E205&gt;0, (G205-I205)/E205, "")</f>
        <v/>
      </c>
      <c r="K205" s="39">
        <f>IF(F205&gt;0, (G205-I205)/F205, "")</f>
        <v/>
      </c>
      <c r="L205" s="40" t="n">
        <v>39.85</v>
      </c>
      <c r="M205" s="39">
        <f>IF(AND(ISNUMBER(L205), L205&gt;0), (J205/L205)*42, "")</f>
        <v/>
      </c>
      <c r="N205" s="39">
        <f>IF(M205&lt;&gt;"", M205/10, "")</f>
        <v/>
      </c>
      <c r="O205" s="39">
        <f>M205</f>
        <v/>
      </c>
      <c r="P205" s="39">
        <f>IF(AND(M205&lt;&gt;"", J205&lt;&gt;""), M205-J205, "")</f>
        <v/>
      </c>
      <c r="Q205" s="41" t="inlineStr">
        <is>
          <t>Matched</t>
        </is>
      </c>
      <c r="R205" s="21" t="inlineStr">
        <is>
          <t>Deductions: Shortage: ₹1,440, Bardana: ₹247</t>
        </is>
      </c>
    </row>
    <row r="206">
      <c r="A206" s="26" t="n">
        <v>205</v>
      </c>
      <c r="B206" s="27" t="inlineStr">
        <is>
          <t>DP Traders</t>
        </is>
      </c>
      <c r="C206" s="27" t="inlineStr">
        <is>
          <t>INWDMSD27/0193 / PO:0035</t>
        </is>
      </c>
      <c r="D206" s="26" t="inlineStr">
        <is>
          <t>12-04-2026</t>
        </is>
      </c>
      <c r="E206" s="32" t="n">
        <v>28.87</v>
      </c>
      <c r="F206" s="33" t="n">
        <v>288.7</v>
      </c>
      <c r="G206" s="34" t="n">
        <v>1956607.54</v>
      </c>
      <c r="H206" s="34" t="n">
        <v>1956607.54</v>
      </c>
      <c r="I206" s="34" t="n">
        <v>0</v>
      </c>
      <c r="J206" s="34">
        <f>IF(E206&gt;0, (G206-I206)/E206, "")</f>
        <v/>
      </c>
      <c r="K206" s="34">
        <f>IF(F206&gt;0, (G206-I206)/F206, "")</f>
        <v/>
      </c>
      <c r="L206" s="35" t="n">
        <v>40.4</v>
      </c>
      <c r="M206" s="34">
        <f>IF(AND(ISNUMBER(L206), L206&gt;0), (J206/L206)*42, "")</f>
        <v/>
      </c>
      <c r="N206" s="34">
        <f>IF(M206&lt;&gt;"", M206/10, "")</f>
        <v/>
      </c>
      <c r="O206" s="34">
        <f>M206</f>
        <v/>
      </c>
      <c r="P206" s="34">
        <f>IF(AND(M206&lt;&gt;"", J206&lt;&gt;""), M206-J206, "")</f>
        <v/>
      </c>
      <c r="Q206" s="41" t="inlineStr">
        <is>
          <t>Matched</t>
        </is>
      </c>
      <c r="R206" s="27" t="inlineStr">
        <is>
          <t>Fully reconciled &amp; verified</t>
        </is>
      </c>
    </row>
    <row r="207">
      <c r="A207" s="20" t="n">
        <v>206</v>
      </c>
      <c r="B207" s="21" t="inlineStr">
        <is>
          <t>DP Traders</t>
        </is>
      </c>
      <c r="C207" s="21" t="inlineStr">
        <is>
          <t>INWDMSD27/0194 / PO:0035</t>
        </is>
      </c>
      <c r="D207" s="20" t="inlineStr">
        <is>
          <t>12-04-2026</t>
        </is>
      </c>
      <c r="E207" s="37" t="n">
        <v>29.44</v>
      </c>
      <c r="F207" s="38" t="n">
        <v>294.4</v>
      </c>
      <c r="G207" s="39" t="n">
        <v>1993758.31</v>
      </c>
      <c r="H207" s="39" t="n">
        <v>1993758.31</v>
      </c>
      <c r="I207" s="39" t="n">
        <v>0</v>
      </c>
      <c r="J207" s="39">
        <f>IF(E207&gt;0, (G207-I207)/E207, "")</f>
        <v/>
      </c>
      <c r="K207" s="39">
        <f>IF(F207&gt;0, (G207-I207)/F207, "")</f>
        <v/>
      </c>
      <c r="L207" s="40" t="n">
        <v>39.95</v>
      </c>
      <c r="M207" s="39">
        <f>IF(AND(ISNUMBER(L207), L207&gt;0), (J207/L207)*42, "")</f>
        <v/>
      </c>
      <c r="N207" s="39">
        <f>IF(M207&lt;&gt;"", M207/10, "")</f>
        <v/>
      </c>
      <c r="O207" s="39">
        <f>M207</f>
        <v/>
      </c>
      <c r="P207" s="39">
        <f>IF(AND(M207&lt;&gt;"", J207&lt;&gt;""), M207-J207, "")</f>
        <v/>
      </c>
      <c r="Q207" s="41" t="inlineStr">
        <is>
          <t>Matched</t>
        </is>
      </c>
      <c r="R207" s="21" t="inlineStr">
        <is>
          <t>Fully reconciled &amp; verified</t>
        </is>
      </c>
    </row>
    <row r="208">
      <c r="A208" s="26" t="n">
        <v>207</v>
      </c>
      <c r="B208" s="27" t="inlineStr">
        <is>
          <t>Pankaj Bogi &amp; Company</t>
        </is>
      </c>
      <c r="C208" s="27" t="inlineStr">
        <is>
          <t>INWDMSD27/0195 / PO:0034</t>
        </is>
      </c>
      <c r="D208" s="26" t="inlineStr">
        <is>
          <t>12-04-2026</t>
        </is>
      </c>
      <c r="E208" s="32" t="n">
        <v>48.53</v>
      </c>
      <c r="F208" s="33" t="n">
        <v>485.3</v>
      </c>
      <c r="G208" s="34" t="n">
        <v>3300887.1</v>
      </c>
      <c r="H208" s="34" t="n">
        <v>3300887.1</v>
      </c>
      <c r="I208" s="34" t="n">
        <v>0</v>
      </c>
      <c r="J208" s="34">
        <f>IF(E208&gt;0, (G208-I208)/E208, "")</f>
        <v/>
      </c>
      <c r="K208" s="34">
        <f>IF(F208&gt;0, (G208-I208)/F208, "")</f>
        <v/>
      </c>
      <c r="L208" s="35" t="n">
        <v>39.81</v>
      </c>
      <c r="M208" s="34">
        <f>IF(AND(ISNUMBER(L208), L208&gt;0), (J208/L208)*42, "")</f>
        <v/>
      </c>
      <c r="N208" s="34">
        <f>IF(M208&lt;&gt;"", M208/10, "")</f>
        <v/>
      </c>
      <c r="O208" s="34">
        <f>M208</f>
        <v/>
      </c>
      <c r="P208" s="34">
        <f>IF(AND(M208&lt;&gt;"", J208&lt;&gt;""), M208-J208, "")</f>
        <v/>
      </c>
      <c r="Q208" s="41" t="inlineStr">
        <is>
          <t>Matched</t>
        </is>
      </c>
      <c r="R208" s="27" t="inlineStr">
        <is>
          <t>Fully reconciled &amp; verified</t>
        </is>
      </c>
    </row>
    <row r="209">
      <c r="A209" s="20" t="n">
        <v>208</v>
      </c>
      <c r="B209" s="21" t="inlineStr">
        <is>
          <t>Pankaj Bogi &amp; Company</t>
        </is>
      </c>
      <c r="C209" s="21" t="inlineStr">
        <is>
          <t>INWDMSD27/0196 / PO:0034</t>
        </is>
      </c>
      <c r="D209" s="20" t="inlineStr">
        <is>
          <t>12-04-2026</t>
        </is>
      </c>
      <c r="E209" s="37" t="n">
        <v>30.34</v>
      </c>
      <c r="F209" s="38" t="n">
        <v>303.4</v>
      </c>
      <c r="G209" s="39" t="n">
        <v>2064088.55</v>
      </c>
      <c r="H209" s="39" t="n">
        <v>2064088.55</v>
      </c>
      <c r="I209" s="39" t="n">
        <v>0</v>
      </c>
      <c r="J209" s="39">
        <f>IF(E209&gt;0, (G209-I209)/E209, "")</f>
        <v/>
      </c>
      <c r="K209" s="39">
        <f>IF(F209&gt;0, (G209-I209)/F209, "")</f>
        <v/>
      </c>
      <c r="L209" s="40" t="n">
        <v>40.25</v>
      </c>
      <c r="M209" s="39">
        <f>IF(AND(ISNUMBER(L209), L209&gt;0), (J209/L209)*42, "")</f>
        <v/>
      </c>
      <c r="N209" s="39">
        <f>IF(M209&lt;&gt;"", M209/10, "")</f>
        <v/>
      </c>
      <c r="O209" s="39">
        <f>M209</f>
        <v/>
      </c>
      <c r="P209" s="39">
        <f>IF(AND(M209&lt;&gt;"", J209&lt;&gt;""), M209-J209, "")</f>
        <v/>
      </c>
      <c r="Q209" s="41" t="inlineStr">
        <is>
          <t>Matched</t>
        </is>
      </c>
      <c r="R209" s="21" t="inlineStr">
        <is>
          <t>Fully reconciled &amp; verified</t>
        </is>
      </c>
    </row>
    <row r="210">
      <c r="A210" s="26" t="n">
        <v>209</v>
      </c>
      <c r="B210" s="27" t="inlineStr">
        <is>
          <t>Jai Sri Rama Trading Company</t>
        </is>
      </c>
      <c r="C210" s="27" t="inlineStr">
        <is>
          <t>INWDMSD27/0197 / PO:0038</t>
        </is>
      </c>
      <c r="D210" s="26" t="inlineStr">
        <is>
          <t>12-04-2026</t>
        </is>
      </c>
      <c r="E210" s="32" t="n">
        <v>28.15</v>
      </c>
      <c r="F210" s="33" t="n">
        <v>281.5</v>
      </c>
      <c r="G210" s="34" t="n">
        <v>1905540.39</v>
      </c>
      <c r="H210" s="34" t="n">
        <v>1905540.39</v>
      </c>
      <c r="I210" s="34" t="n">
        <v>231.5</v>
      </c>
      <c r="J210" s="34">
        <f>IF(E210&gt;0, (G210-I210)/E210, "")</f>
        <v/>
      </c>
      <c r="K210" s="34">
        <f>IF(F210&gt;0, (G210-I210)/F210, "")</f>
        <v/>
      </c>
      <c r="L210" s="35" t="n">
        <v>39.84</v>
      </c>
      <c r="M210" s="34">
        <f>IF(AND(ISNUMBER(L210), L210&gt;0), (J210/L210)*42, "")</f>
        <v/>
      </c>
      <c r="N210" s="34">
        <f>IF(M210&lt;&gt;"", M210/10, "")</f>
        <v/>
      </c>
      <c r="O210" s="34">
        <f>M210</f>
        <v/>
      </c>
      <c r="P210" s="34">
        <f>IF(AND(M210&lt;&gt;"", J210&lt;&gt;""), M210-J210, "")</f>
        <v/>
      </c>
      <c r="Q210" s="41" t="inlineStr">
        <is>
          <t>Matched</t>
        </is>
      </c>
      <c r="R210" s="27" t="inlineStr">
        <is>
          <t>Deductions: Bardana: ₹232</t>
        </is>
      </c>
    </row>
    <row r="211">
      <c r="A211" s="20" t="n">
        <v>210</v>
      </c>
      <c r="B211" s="21" t="inlineStr">
        <is>
          <t>Lucky Enterprises</t>
        </is>
      </c>
      <c r="C211" s="21" t="inlineStr">
        <is>
          <t>INWDMSD27/0198 / PO:0044</t>
        </is>
      </c>
      <c r="D211" s="20" t="inlineStr">
        <is>
          <t>12-04-2026</t>
        </is>
      </c>
      <c r="E211" s="37" t="n">
        <v>18.08</v>
      </c>
      <c r="F211" s="38" t="n">
        <v>180.8</v>
      </c>
      <c r="G211" s="39" t="n">
        <v>1234272.6</v>
      </c>
      <c r="H211" s="39" t="n">
        <v>1234272.6</v>
      </c>
      <c r="I211" s="39" t="n">
        <v>0</v>
      </c>
      <c r="J211" s="39">
        <f>IF(E211&gt;0, (G211-I211)/E211, "")</f>
        <v/>
      </c>
      <c r="K211" s="39">
        <f>IF(F211&gt;0, (G211-I211)/F211, "")</f>
        <v/>
      </c>
      <c r="L211" s="40" t="n">
        <v>40.9</v>
      </c>
      <c r="M211" s="39">
        <f>IF(AND(ISNUMBER(L211), L211&gt;0), (J211/L211)*42, "")</f>
        <v/>
      </c>
      <c r="N211" s="39">
        <f>IF(M211&lt;&gt;"", M211/10, "")</f>
        <v/>
      </c>
      <c r="O211" s="39">
        <f>M211</f>
        <v/>
      </c>
      <c r="P211" s="39">
        <f>IF(AND(M211&lt;&gt;"", J211&lt;&gt;""), M211-J211, "")</f>
        <v/>
      </c>
      <c r="Q211" s="41" t="inlineStr">
        <is>
          <t>Matched</t>
        </is>
      </c>
      <c r="R211" s="21" t="inlineStr">
        <is>
          <t>Fully reconciled &amp; verified</t>
        </is>
      </c>
    </row>
    <row r="212">
      <c r="A212" s="26" t="n">
        <v>211</v>
      </c>
      <c r="B212" s="27" t="inlineStr">
        <is>
          <t>Jai Sri Rama Trading Company</t>
        </is>
      </c>
      <c r="C212" s="27" t="inlineStr">
        <is>
          <t>INWDMSD27/0199 / PO:0041</t>
        </is>
      </c>
      <c r="D212" s="26" t="inlineStr">
        <is>
          <t>12-04-2026</t>
        </is>
      </c>
      <c r="E212" s="32" t="n">
        <v>28.67</v>
      </c>
      <c r="F212" s="33" t="n">
        <v>286.7</v>
      </c>
      <c r="G212" s="34" t="n">
        <v>1925402.22</v>
      </c>
      <c r="H212" s="34" t="n">
        <v>1925402.22</v>
      </c>
      <c r="I212" s="34" t="n">
        <v>343.616</v>
      </c>
      <c r="J212" s="34">
        <f>IF(E212&gt;0, (G212-I212)/E212, "")</f>
        <v/>
      </c>
      <c r="K212" s="34">
        <f>IF(F212&gt;0, (G212-I212)/F212, "")</f>
        <v/>
      </c>
      <c r="L212" s="35" t="n">
        <v>39.79</v>
      </c>
      <c r="M212" s="34">
        <f>IF(AND(ISNUMBER(L212), L212&gt;0), (J212/L212)*42, "")</f>
        <v/>
      </c>
      <c r="N212" s="34">
        <f>IF(M212&lt;&gt;"", M212/10, "")</f>
        <v/>
      </c>
      <c r="O212" s="34">
        <f>M212</f>
        <v/>
      </c>
      <c r="P212" s="34">
        <f>IF(AND(M212&lt;&gt;"", J212&lt;&gt;""), M212-J212, "")</f>
        <v/>
      </c>
      <c r="Q212" s="41" t="inlineStr">
        <is>
          <t>Matched</t>
        </is>
      </c>
      <c r="R212" s="27" t="inlineStr">
        <is>
          <t>Deductions: Bardana: ₹236, Brokerage: ₹108</t>
        </is>
      </c>
    </row>
    <row r="213">
      <c r="A213" s="20" t="n">
        <v>212</v>
      </c>
      <c r="B213" s="21" t="inlineStr">
        <is>
          <t>Bhawani Trading Company</t>
        </is>
      </c>
      <c r="C213" s="21" t="inlineStr">
        <is>
          <t>INWDMSD27/0200 / PO:0031</t>
        </is>
      </c>
      <c r="D213" s="20" t="inlineStr">
        <is>
          <t>12-04-2026</t>
        </is>
      </c>
      <c r="E213" s="37" t="n">
        <v>26.52</v>
      </c>
      <c r="F213" s="38" t="n">
        <v>265.2</v>
      </c>
      <c r="G213" s="39" t="n">
        <v>1810146.25</v>
      </c>
      <c r="H213" s="39" t="n">
        <v>1810146.25</v>
      </c>
      <c r="I213" s="39" t="n">
        <v>5441.459427321157</v>
      </c>
      <c r="J213" s="39">
        <f>IF(E213&gt;0, (G213-I213)/E213, "")</f>
        <v/>
      </c>
      <c r="K213" s="39">
        <f>IF(F213&gt;0, (G213-I213)/F213, "")</f>
        <v/>
      </c>
      <c r="L213" s="40" t="n">
        <v>39.78</v>
      </c>
      <c r="M213" s="39">
        <f>IF(AND(ISNUMBER(L213), L213&gt;0), (J213/L213)*42, "")</f>
        <v/>
      </c>
      <c r="N213" s="39">
        <f>IF(M213&lt;&gt;"", M213/10, "")</f>
        <v/>
      </c>
      <c r="O213" s="39">
        <f>M213</f>
        <v/>
      </c>
      <c r="P213" s="39">
        <f>IF(AND(M213&lt;&gt;"", J213&lt;&gt;""), M213-J213, "")</f>
        <v/>
      </c>
      <c r="Q213" s="41" t="inlineStr">
        <is>
          <t>Matched</t>
        </is>
      </c>
      <c r="R213" s="21" t="inlineStr">
        <is>
          <t>Deductions: Shortage: ₹5,441</t>
        </is>
      </c>
    </row>
    <row r="214">
      <c r="A214" s="26" t="n">
        <v>213</v>
      </c>
      <c r="B214" s="27" t="inlineStr">
        <is>
          <t>Bhawani Trading Company</t>
        </is>
      </c>
      <c r="C214" s="27" t="inlineStr">
        <is>
          <t>INWDMSD27/0201 / PO:0031</t>
        </is>
      </c>
      <c r="D214" s="26" t="inlineStr">
        <is>
          <t>12-04-2026</t>
        </is>
      </c>
      <c r="E214" s="32" t="n">
        <v>36.44</v>
      </c>
      <c r="F214" s="33" t="n">
        <v>364.4</v>
      </c>
      <c r="G214" s="34" t="n">
        <v>2479652.4</v>
      </c>
      <c r="H214" s="34" t="n">
        <v>2479652.4</v>
      </c>
      <c r="I214" s="34" t="n">
        <v>0</v>
      </c>
      <c r="J214" s="34">
        <f>IF(E214&gt;0, (G214-I214)/E214, "")</f>
        <v/>
      </c>
      <c r="K214" s="34">
        <f>IF(F214&gt;0, (G214-I214)/F214, "")</f>
        <v/>
      </c>
      <c r="L214" s="35" t="n">
        <v>40.11</v>
      </c>
      <c r="M214" s="34">
        <f>IF(AND(ISNUMBER(L214), L214&gt;0), (J214/L214)*42, "")</f>
        <v/>
      </c>
      <c r="N214" s="34">
        <f>IF(M214&lt;&gt;"", M214/10, "")</f>
        <v/>
      </c>
      <c r="O214" s="34">
        <f>M214</f>
        <v/>
      </c>
      <c r="P214" s="34">
        <f>IF(AND(M214&lt;&gt;"", J214&lt;&gt;""), M214-J214, "")</f>
        <v/>
      </c>
      <c r="Q214" s="41" t="inlineStr">
        <is>
          <t>Matched</t>
        </is>
      </c>
      <c r="R214" s="27" t="inlineStr">
        <is>
          <t>Fully reconciled &amp; verified</t>
        </is>
      </c>
    </row>
    <row r="215">
      <c r="A215" s="20" t="n">
        <v>214</v>
      </c>
      <c r="B215" s="21" t="inlineStr">
        <is>
          <t>Bhawani Trading Company</t>
        </is>
      </c>
      <c r="C215" s="21" t="inlineStr">
        <is>
          <t>INWDMSD27/0202 / PO:0031</t>
        </is>
      </c>
      <c r="D215" s="20" t="inlineStr">
        <is>
          <t>12-04-2026</t>
        </is>
      </c>
      <c r="E215" s="37" t="n">
        <v>26.88</v>
      </c>
      <c r="F215" s="38" t="n">
        <v>268.8</v>
      </c>
      <c r="G215" s="39" t="n">
        <v>1826677.27</v>
      </c>
      <c r="H215" s="39" t="n">
        <v>1826677.27</v>
      </c>
      <c r="I215" s="39" t="n">
        <v>0</v>
      </c>
      <c r="J215" s="39">
        <f>IF(E215&gt;0, (G215-I215)/E215, "")</f>
        <v/>
      </c>
      <c r="K215" s="39">
        <f>IF(F215&gt;0, (G215-I215)/F215, "")</f>
        <v/>
      </c>
      <c r="L215" s="40" t="n">
        <v>40.58</v>
      </c>
      <c r="M215" s="39">
        <f>IF(AND(ISNUMBER(L215), L215&gt;0), (J215/L215)*42, "")</f>
        <v/>
      </c>
      <c r="N215" s="39">
        <f>IF(M215&lt;&gt;"", M215/10, "")</f>
        <v/>
      </c>
      <c r="O215" s="39">
        <f>M215</f>
        <v/>
      </c>
      <c r="P215" s="39">
        <f>IF(AND(M215&lt;&gt;"", J215&lt;&gt;""), M215-J215, "")</f>
        <v/>
      </c>
      <c r="Q215" s="41" t="inlineStr">
        <is>
          <t>Matched</t>
        </is>
      </c>
      <c r="R215" s="21" t="inlineStr">
        <is>
          <t>Fully reconciled &amp; verified</t>
        </is>
      </c>
    </row>
    <row r="216">
      <c r="A216" s="26" t="n">
        <v>215</v>
      </c>
      <c r="B216" s="27" t="inlineStr">
        <is>
          <t>Bhawani Trading Company</t>
        </is>
      </c>
      <c r="C216" s="27" t="inlineStr">
        <is>
          <t>INWDMSD27/0203 / PO:0031</t>
        </is>
      </c>
      <c r="D216" s="26" t="inlineStr">
        <is>
          <t>12-04-2026</t>
        </is>
      </c>
      <c r="E216" s="32" t="n">
        <v>37.1</v>
      </c>
      <c r="F216" s="33" t="n">
        <v>371</v>
      </c>
      <c r="G216" s="34" t="n">
        <v>2525112.69</v>
      </c>
      <c r="H216" s="34" t="n">
        <v>2525112.69</v>
      </c>
      <c r="I216" s="34" t="n">
        <v>413.2753993453355</v>
      </c>
      <c r="J216" s="34">
        <f>IF(E216&gt;0, (G216-I216)/E216, "")</f>
        <v/>
      </c>
      <c r="K216" s="34">
        <f>IF(F216&gt;0, (G216-I216)/F216, "")</f>
        <v/>
      </c>
      <c r="L216" s="35" t="n">
        <v>40.34</v>
      </c>
      <c r="M216" s="34">
        <f>IF(AND(ISNUMBER(L216), L216&gt;0), (J216/L216)*42, "")</f>
        <v/>
      </c>
      <c r="N216" s="34">
        <f>IF(M216&lt;&gt;"", M216/10, "")</f>
        <v/>
      </c>
      <c r="O216" s="34">
        <f>M216</f>
        <v/>
      </c>
      <c r="P216" s="34">
        <f>IF(AND(M216&lt;&gt;"", J216&lt;&gt;""), M216-J216, "")</f>
        <v/>
      </c>
      <c r="Q216" s="41" t="inlineStr">
        <is>
          <t>Matched</t>
        </is>
      </c>
      <c r="R216" s="27" t="inlineStr">
        <is>
          <t>Deductions: Shortage: ₹413</t>
        </is>
      </c>
    </row>
    <row r="217">
      <c r="A217" s="20" t="n">
        <v>216</v>
      </c>
      <c r="B217" s="21" t="inlineStr">
        <is>
          <t>Bhawani Trading Company</t>
        </is>
      </c>
      <c r="C217" s="21" t="inlineStr">
        <is>
          <t>INWDMSD27/0204 / PO:0031</t>
        </is>
      </c>
      <c r="D217" s="20" t="inlineStr">
        <is>
          <t>12-04-2026</t>
        </is>
      </c>
      <c r="E217" s="37" t="n">
        <v>33.45</v>
      </c>
      <c r="F217" s="38" t="n">
        <v>334.5</v>
      </c>
      <c r="G217" s="39" t="n">
        <v>2273014.7</v>
      </c>
      <c r="H217" s="39" t="n">
        <v>2273014.7</v>
      </c>
      <c r="I217" s="39" t="n">
        <v>0</v>
      </c>
      <c r="J217" s="39">
        <f>IF(E217&gt;0, (G217-I217)/E217, "")</f>
        <v/>
      </c>
      <c r="K217" s="39">
        <f>IF(F217&gt;0, (G217-I217)/F217, "")</f>
        <v/>
      </c>
      <c r="L217" s="40" t="n">
        <v>40.27</v>
      </c>
      <c r="M217" s="39">
        <f>IF(AND(ISNUMBER(L217), L217&gt;0), (J217/L217)*42, "")</f>
        <v/>
      </c>
      <c r="N217" s="39">
        <f>IF(M217&lt;&gt;"", M217/10, "")</f>
        <v/>
      </c>
      <c r="O217" s="39">
        <f>M217</f>
        <v/>
      </c>
      <c r="P217" s="39">
        <f>IF(AND(M217&lt;&gt;"", J217&lt;&gt;""), M217-J217, "")</f>
        <v/>
      </c>
      <c r="Q217" s="41" t="inlineStr">
        <is>
          <t>Matched</t>
        </is>
      </c>
      <c r="R217" s="21" t="inlineStr">
        <is>
          <t>Fully reconciled &amp; verified</t>
        </is>
      </c>
    </row>
    <row r="218">
      <c r="A218" s="26" t="n">
        <v>217</v>
      </c>
      <c r="B218" s="27" t="inlineStr">
        <is>
          <t>Jai Sri Rama Trading Company</t>
        </is>
      </c>
      <c r="C218" s="27" t="inlineStr">
        <is>
          <t>INWDMSD27/0205 / PO:0040</t>
        </is>
      </c>
      <c r="D218" s="26" t="inlineStr">
        <is>
          <t>12-04-2026</t>
        </is>
      </c>
      <c r="E218" s="32" t="n">
        <v>29.59</v>
      </c>
      <c r="F218" s="33" t="n">
        <v>295.9</v>
      </c>
      <c r="G218" s="34" t="n">
        <v>1995193.22</v>
      </c>
      <c r="H218" s="34" t="n">
        <v>1995193.22</v>
      </c>
      <c r="I218" s="34" t="n">
        <v>243.5</v>
      </c>
      <c r="J218" s="34">
        <f>IF(E218&gt;0, (G218-I218)/E218, "")</f>
        <v/>
      </c>
      <c r="K218" s="34">
        <f>IF(F218&gt;0, (G218-I218)/F218, "")</f>
        <v/>
      </c>
      <c r="L218" s="35" t="n">
        <v>40.06</v>
      </c>
      <c r="M218" s="34">
        <f>IF(AND(ISNUMBER(L218), L218&gt;0), (J218/L218)*42, "")</f>
        <v/>
      </c>
      <c r="N218" s="34">
        <f>IF(M218&lt;&gt;"", M218/10, "")</f>
        <v/>
      </c>
      <c r="O218" s="34">
        <f>M218</f>
        <v/>
      </c>
      <c r="P218" s="34">
        <f>IF(AND(M218&lt;&gt;"", J218&lt;&gt;""), M218-J218, "")</f>
        <v/>
      </c>
      <c r="Q218" s="41" t="inlineStr">
        <is>
          <t>Matched</t>
        </is>
      </c>
      <c r="R218" s="27" t="inlineStr">
        <is>
          <t>Deductions: Bardana: ₹244</t>
        </is>
      </c>
    </row>
    <row r="219">
      <c r="A219" s="20" t="n">
        <v>218</v>
      </c>
      <c r="B219" s="21" t="inlineStr">
        <is>
          <t>Madhusudan Industries</t>
        </is>
      </c>
      <c r="C219" s="21" t="inlineStr">
        <is>
          <t>INWDMSD27/0206 / PO:0047</t>
        </is>
      </c>
      <c r="D219" s="20" t="inlineStr">
        <is>
          <t>12-04-2026</t>
        </is>
      </c>
      <c r="E219" s="37" t="n">
        <v>27.84</v>
      </c>
      <c r="F219" s="38" t="n">
        <v>278.4</v>
      </c>
      <c r="G219" s="39" t="n">
        <v>1897843.73</v>
      </c>
      <c r="H219" s="39" t="n">
        <v>1897843.73</v>
      </c>
      <c r="I219" s="39" t="n">
        <v>5472</v>
      </c>
      <c r="J219" s="39">
        <f>IF(E219&gt;0, (G219-I219)/E219, "")</f>
        <v/>
      </c>
      <c r="K219" s="39">
        <f>IF(F219&gt;0, (G219-I219)/F219, "")</f>
        <v/>
      </c>
      <c r="L219" s="40" t="n">
        <v>41.25</v>
      </c>
      <c r="M219" s="39">
        <f>IF(AND(ISNUMBER(L219), L219&gt;0), (J219/L219)*42, "")</f>
        <v/>
      </c>
      <c r="N219" s="39">
        <f>IF(M219&lt;&gt;"", M219/10, "")</f>
        <v/>
      </c>
      <c r="O219" s="39">
        <f>M219</f>
        <v/>
      </c>
      <c r="P219" s="39">
        <f>IF(AND(M219&lt;&gt;"", J219&lt;&gt;""), M219-J219, "")</f>
        <v/>
      </c>
      <c r="Q219" s="41" t="inlineStr">
        <is>
          <t>Matched</t>
        </is>
      </c>
      <c r="R219" s="21" t="inlineStr">
        <is>
          <t>Deductions: Bardana: ₹5,472</t>
        </is>
      </c>
    </row>
    <row r="220">
      <c r="A220" s="26" t="n">
        <v>219</v>
      </c>
      <c r="B220" s="27" t="inlineStr">
        <is>
          <t>Pankaj Bogi &amp; Company</t>
        </is>
      </c>
      <c r="C220" s="27" t="inlineStr">
        <is>
          <t>INWDMSD27/0207 / PO:0034</t>
        </is>
      </c>
      <c r="D220" s="26" t="inlineStr">
        <is>
          <t>12-04-2026</t>
        </is>
      </c>
      <c r="E220" s="32" t="n">
        <v>38.37</v>
      </c>
      <c r="F220" s="33" t="n">
        <v>383.7</v>
      </c>
      <c r="G220" s="34" t="n">
        <v>2614236.4</v>
      </c>
      <c r="H220" s="34" t="n">
        <v>2614236.4</v>
      </c>
      <c r="I220" s="34" t="n">
        <v>758.3491666666666</v>
      </c>
      <c r="J220" s="34">
        <f>IF(E220&gt;0, (G220-I220)/E220, "")</f>
        <v/>
      </c>
      <c r="K220" s="34">
        <f>IF(F220&gt;0, (G220-I220)/F220, "")</f>
        <v/>
      </c>
      <c r="L220" s="35" t="n">
        <v>40.54</v>
      </c>
      <c r="M220" s="34">
        <f>IF(AND(ISNUMBER(L220), L220&gt;0), (J220/L220)*42, "")</f>
        <v/>
      </c>
      <c r="N220" s="34">
        <f>IF(M220&lt;&gt;"", M220/10, "")</f>
        <v/>
      </c>
      <c r="O220" s="34">
        <f>M220</f>
        <v/>
      </c>
      <c r="P220" s="34">
        <f>IF(AND(M220&lt;&gt;"", J220&lt;&gt;""), M220-J220, "")</f>
        <v/>
      </c>
      <c r="Q220" s="41" t="inlineStr">
        <is>
          <t>Matched</t>
        </is>
      </c>
      <c r="R220" s="27" t="inlineStr">
        <is>
          <t>Deductions: Shortage: ₹758</t>
        </is>
      </c>
    </row>
    <row r="221">
      <c r="A221" s="20" t="n">
        <v>220</v>
      </c>
      <c r="B221" s="21" t="inlineStr">
        <is>
          <t>Jai Sri Rama Trading Company</t>
        </is>
      </c>
      <c r="C221" s="21" t="inlineStr">
        <is>
          <t>INWDMSD27/0208 / PO:0039</t>
        </is>
      </c>
      <c r="D221" s="20" t="inlineStr">
        <is>
          <t>12-04-2026</t>
        </is>
      </c>
      <c r="E221" s="37" t="n">
        <v>29.61</v>
      </c>
      <c r="F221" s="38" t="n">
        <v>296.1</v>
      </c>
      <c r="G221" s="39" t="n">
        <v>2007246.47</v>
      </c>
      <c r="H221" s="39" t="n">
        <v>2007246.47</v>
      </c>
      <c r="I221" s="39" t="n">
        <v>243.5</v>
      </c>
      <c r="J221" s="39">
        <f>IF(E221&gt;0, (G221-I221)/E221, "")</f>
        <v/>
      </c>
      <c r="K221" s="39">
        <f>IF(F221&gt;0, (G221-I221)/F221, "")</f>
        <v/>
      </c>
      <c r="L221" s="40" t="n">
        <v>40.19</v>
      </c>
      <c r="M221" s="39">
        <f>IF(AND(ISNUMBER(L221), L221&gt;0), (J221/L221)*42, "")</f>
        <v/>
      </c>
      <c r="N221" s="39">
        <f>IF(M221&lt;&gt;"", M221/10, "")</f>
        <v/>
      </c>
      <c r="O221" s="39">
        <f>M221</f>
        <v/>
      </c>
      <c r="P221" s="39">
        <f>IF(AND(M221&lt;&gt;"", J221&lt;&gt;""), M221-J221, "")</f>
        <v/>
      </c>
      <c r="Q221" s="41" t="inlineStr">
        <is>
          <t>Matched</t>
        </is>
      </c>
      <c r="R221" s="21" t="inlineStr">
        <is>
          <t>Deductions: Bardana: ₹244</t>
        </is>
      </c>
    </row>
    <row r="222">
      <c r="A222" s="26" t="n">
        <v>221</v>
      </c>
      <c r="B222" s="27" t="inlineStr">
        <is>
          <t>Ram Dayal Ved Prakash</t>
        </is>
      </c>
      <c r="C222" s="27" t="inlineStr">
        <is>
          <t>INWDMSD27/0209 / PO:0048</t>
        </is>
      </c>
      <c r="D222" s="26" t="inlineStr">
        <is>
          <t>12-04-2026</t>
        </is>
      </c>
      <c r="E222" s="32" t="n">
        <v>29.1</v>
      </c>
      <c r="F222" s="33" t="n">
        <v>291</v>
      </c>
      <c r="G222" s="34" t="n">
        <v>1935883.51</v>
      </c>
      <c r="H222" s="34" t="n">
        <v>1935883.51</v>
      </c>
      <c r="I222" s="34" t="n">
        <v>502.44</v>
      </c>
      <c r="J222" s="34">
        <f>IF(E222&gt;0, (G222-I222)/E222, "")</f>
        <v/>
      </c>
      <c r="K222" s="34">
        <f>IF(F222&gt;0, (G222-I222)/F222, "")</f>
        <v/>
      </c>
      <c r="L222" s="35" t="n">
        <v>39.9</v>
      </c>
      <c r="M222" s="34">
        <f>IF(AND(ISNUMBER(L222), L222&gt;0), (J222/L222)*42, "")</f>
        <v/>
      </c>
      <c r="N222" s="34">
        <f>IF(M222&lt;&gt;"", M222/10, "")</f>
        <v/>
      </c>
      <c r="O222" s="34">
        <f>M222</f>
        <v/>
      </c>
      <c r="P222" s="34">
        <f>IF(AND(M222&lt;&gt;"", J222&lt;&gt;""), M222-J222, "")</f>
        <v/>
      </c>
      <c r="Q222" s="41" t="inlineStr">
        <is>
          <t>Matched</t>
        </is>
      </c>
      <c r="R222" s="27" t="inlineStr">
        <is>
          <t>Deductions: Brokerage: ₹502</t>
        </is>
      </c>
    </row>
    <row r="223">
      <c r="A223" s="20" t="n">
        <v>222</v>
      </c>
      <c r="B223" s="21" t="inlineStr">
        <is>
          <t>Mahavir Trading Company</t>
        </is>
      </c>
      <c r="C223" s="21" t="inlineStr">
        <is>
          <t>INWDMSD27/0210 / PO:0042</t>
        </is>
      </c>
      <c r="D223" s="20" t="inlineStr">
        <is>
          <t>13-04-2026</t>
        </is>
      </c>
      <c r="E223" s="37" t="n">
        <v>31.95</v>
      </c>
      <c r="F223" s="38" t="n">
        <v>319.5</v>
      </c>
      <c r="G223" s="39" t="n">
        <v>2165151.23</v>
      </c>
      <c r="H223" s="39" t="n">
        <v>2165151.23</v>
      </c>
      <c r="I223" s="39" t="n">
        <v>1048</v>
      </c>
      <c r="J223" s="39">
        <f>IF(E223&gt;0, (G223-I223)/E223, "")</f>
        <v/>
      </c>
      <c r="K223" s="39">
        <f>IF(F223&gt;0, (G223-I223)/F223, "")</f>
        <v/>
      </c>
      <c r="L223" s="40" t="n">
        <v>40.42</v>
      </c>
      <c r="M223" s="39">
        <f>IF(AND(ISNUMBER(L223), L223&gt;0), (J223/L223)*42, "")</f>
        <v/>
      </c>
      <c r="N223" s="39">
        <f>IF(M223&lt;&gt;"", M223/10, "")</f>
        <v/>
      </c>
      <c r="O223" s="39">
        <f>M223</f>
        <v/>
      </c>
      <c r="P223" s="39">
        <f>IF(AND(M223&lt;&gt;"", J223&lt;&gt;""), M223-J223, "")</f>
        <v/>
      </c>
      <c r="Q223" s="41" t="inlineStr">
        <is>
          <t>Matched</t>
        </is>
      </c>
      <c r="R223" s="21" t="inlineStr">
        <is>
          <t>Deductions: Bardana: ₹1,048</t>
        </is>
      </c>
    </row>
    <row r="224">
      <c r="A224" s="26" t="n">
        <v>223</v>
      </c>
      <c r="B224" s="27" t="inlineStr">
        <is>
          <t>Madhusudan Industries</t>
        </is>
      </c>
      <c r="C224" s="27" t="inlineStr">
        <is>
          <t>INWDMSD27/0211 / PO:0047</t>
        </is>
      </c>
      <c r="D224" s="26" t="inlineStr">
        <is>
          <t>13-04-2026</t>
        </is>
      </c>
      <c r="E224" s="32" t="n">
        <v>31.23</v>
      </c>
      <c r="F224" s="33" t="n">
        <v>312.3</v>
      </c>
      <c r="G224" s="34" t="n">
        <v>2135074.19</v>
      </c>
      <c r="H224" s="34" t="n">
        <v>2135074.19</v>
      </c>
      <c r="I224" s="34" t="n">
        <v>6156</v>
      </c>
      <c r="J224" s="34">
        <f>IF(E224&gt;0, (G224-I224)/E224, "")</f>
        <v/>
      </c>
      <c r="K224" s="34">
        <f>IF(F224&gt;0, (G224-I224)/F224, "")</f>
        <v/>
      </c>
      <c r="L224" s="35" t="n">
        <v>40.9</v>
      </c>
      <c r="M224" s="34">
        <f>IF(AND(ISNUMBER(L224), L224&gt;0), (J224/L224)*42, "")</f>
        <v/>
      </c>
      <c r="N224" s="34">
        <f>IF(M224&lt;&gt;"", M224/10, "")</f>
        <v/>
      </c>
      <c r="O224" s="34">
        <f>M224</f>
        <v/>
      </c>
      <c r="P224" s="34">
        <f>IF(AND(M224&lt;&gt;"", J224&lt;&gt;""), M224-J224, "")</f>
        <v/>
      </c>
      <c r="Q224" s="41" t="inlineStr">
        <is>
          <t>Matched</t>
        </is>
      </c>
      <c r="R224" s="27" t="inlineStr">
        <is>
          <t>Deductions: Bardana: ₹6,156</t>
        </is>
      </c>
    </row>
    <row r="225">
      <c r="A225" s="20" t="n">
        <v>224</v>
      </c>
      <c r="B225" s="21" t="inlineStr">
        <is>
          <t>Pankaj Bogi &amp; Company</t>
        </is>
      </c>
      <c r="C225" s="21" t="inlineStr">
        <is>
          <t>INWDMSD27/0212 / PO:0034</t>
        </is>
      </c>
      <c r="D225" s="20" t="inlineStr">
        <is>
          <t>13-04-2026</t>
        </is>
      </c>
      <c r="E225" s="37" t="n">
        <v>37.81</v>
      </c>
      <c r="F225" s="38" t="n">
        <v>378.1</v>
      </c>
      <c r="G225" s="39" t="n">
        <v>2577008.35</v>
      </c>
      <c r="H225" s="39" t="n">
        <v>2577008.35</v>
      </c>
      <c r="I225" s="39" t="n">
        <v>1723.520833333333</v>
      </c>
      <c r="J225" s="39">
        <f>IF(E225&gt;0, (G225-I225)/E225, "")</f>
        <v/>
      </c>
      <c r="K225" s="39">
        <f>IF(F225&gt;0, (G225-I225)/F225, "")</f>
        <v/>
      </c>
      <c r="L225" s="40" t="n">
        <v>40.06</v>
      </c>
      <c r="M225" s="39">
        <f>IF(AND(ISNUMBER(L225), L225&gt;0), (J225/L225)*42, "")</f>
        <v/>
      </c>
      <c r="N225" s="39">
        <f>IF(M225&lt;&gt;"", M225/10, "")</f>
        <v/>
      </c>
      <c r="O225" s="39">
        <f>M225</f>
        <v/>
      </c>
      <c r="P225" s="39">
        <f>IF(AND(M225&lt;&gt;"", J225&lt;&gt;""), M225-J225, "")</f>
        <v/>
      </c>
      <c r="Q225" s="41" t="inlineStr">
        <is>
          <t>Matched</t>
        </is>
      </c>
      <c r="R225" s="21" t="inlineStr">
        <is>
          <t>Deductions: Shortage: ₹1,724</t>
        </is>
      </c>
    </row>
    <row r="226">
      <c r="A226" s="26" t="n">
        <v>225</v>
      </c>
      <c r="B226" s="27" t="inlineStr">
        <is>
          <t>Pankaj Bogi &amp; Company</t>
        </is>
      </c>
      <c r="C226" s="27" t="inlineStr">
        <is>
          <t>INWDMSD27/0213 / PO:0034</t>
        </is>
      </c>
      <c r="D226" s="26" t="inlineStr">
        <is>
          <t>13-04-2026</t>
        </is>
      </c>
      <c r="E226" s="32" t="n">
        <v>36.23999999999999</v>
      </c>
      <c r="F226" s="33" t="n">
        <v>362.4</v>
      </c>
      <c r="G226" s="34" t="n">
        <v>2465324.2</v>
      </c>
      <c r="H226" s="34" t="n">
        <v>2465324.2</v>
      </c>
      <c r="I226" s="34" t="n">
        <v>0</v>
      </c>
      <c r="J226" s="34">
        <f>IF(E226&gt;0, (G226-I226)/E226, "")</f>
        <v/>
      </c>
      <c r="K226" s="34">
        <f>IF(F226&gt;0, (G226-I226)/F226, "")</f>
        <v/>
      </c>
      <c r="L226" s="35" t="n">
        <v>40.11</v>
      </c>
      <c r="M226" s="34">
        <f>IF(AND(ISNUMBER(L226), L226&gt;0), (J226/L226)*42, "")</f>
        <v/>
      </c>
      <c r="N226" s="34">
        <f>IF(M226&lt;&gt;"", M226/10, "")</f>
        <v/>
      </c>
      <c r="O226" s="34">
        <f>M226</f>
        <v/>
      </c>
      <c r="P226" s="34">
        <f>IF(AND(M226&lt;&gt;"", J226&lt;&gt;""), M226-J226, "")</f>
        <v/>
      </c>
      <c r="Q226" s="41" t="inlineStr">
        <is>
          <t>Matched</t>
        </is>
      </c>
      <c r="R226" s="27" t="inlineStr">
        <is>
          <t>Fully reconciled &amp; verified</t>
        </is>
      </c>
    </row>
    <row r="227">
      <c r="A227" s="20" t="n">
        <v>226</v>
      </c>
      <c r="B227" s="21" t="inlineStr">
        <is>
          <t>Mahavir Trading Company</t>
        </is>
      </c>
      <c r="C227" s="21" t="inlineStr">
        <is>
          <t>INWDMSD27/0214 / PO:0042</t>
        </is>
      </c>
      <c r="D227" s="20" t="inlineStr">
        <is>
          <t>13-04-2026</t>
        </is>
      </c>
      <c r="E227" s="37" t="n">
        <v>40.04</v>
      </c>
      <c r="F227" s="38" t="n">
        <v>400.4</v>
      </c>
      <c r="G227" s="39" t="n">
        <v>2706439.04</v>
      </c>
      <c r="H227" s="39" t="n">
        <v>2706439.04</v>
      </c>
      <c r="I227" s="39" t="n">
        <v>26893.25460696535</v>
      </c>
      <c r="J227" s="39">
        <f>IF(E227&gt;0, (G227-I227)/E227, "")</f>
        <v/>
      </c>
      <c r="K227" s="39">
        <f>IF(F227&gt;0, (G227-I227)/F227, "")</f>
        <v/>
      </c>
      <c r="L227" s="40" t="n">
        <v>39.85</v>
      </c>
      <c r="M227" s="39">
        <f>IF(AND(ISNUMBER(L227), L227&gt;0), (J227/L227)*42, "")</f>
        <v/>
      </c>
      <c r="N227" s="39">
        <f>IF(M227&lt;&gt;"", M227/10, "")</f>
        <v/>
      </c>
      <c r="O227" s="39">
        <f>M227</f>
        <v/>
      </c>
      <c r="P227" s="39">
        <f>IF(AND(M227&lt;&gt;"", J227&lt;&gt;""), M227-J227, "")</f>
        <v/>
      </c>
      <c r="Q227" s="41" t="inlineStr">
        <is>
          <t>Matched</t>
        </is>
      </c>
      <c r="R227" s="21" t="inlineStr">
        <is>
          <t>Deductions: Oil: ₹25,583, Bardana: ₹1,310</t>
        </is>
      </c>
    </row>
    <row r="228">
      <c r="A228" s="26" t="n">
        <v>227</v>
      </c>
      <c r="B228" s="27" t="inlineStr">
        <is>
          <t>Mahavir Trading Company</t>
        </is>
      </c>
      <c r="C228" s="27" t="inlineStr">
        <is>
          <t>INWDMSD27/0215 / PO:0042</t>
        </is>
      </c>
      <c r="D228" s="26" t="inlineStr">
        <is>
          <t>13-04-2026</t>
        </is>
      </c>
      <c r="E228" s="32" t="n">
        <v>22.47</v>
      </c>
      <c r="F228" s="33" t="n">
        <v>224.7</v>
      </c>
      <c r="G228" s="34" t="n">
        <v>1524698.41</v>
      </c>
      <c r="H228" s="34" t="n">
        <v>1524698.41</v>
      </c>
      <c r="I228" s="34" t="n">
        <v>738</v>
      </c>
      <c r="J228" s="34">
        <f>IF(E228&gt;0, (G228-I228)/E228, "")</f>
        <v/>
      </c>
      <c r="K228" s="34">
        <f>IF(F228&gt;0, (G228-I228)/F228, "")</f>
        <v/>
      </c>
      <c r="L228" s="35" t="n">
        <v>41.53</v>
      </c>
      <c r="M228" s="34">
        <f>IF(AND(ISNUMBER(L228), L228&gt;0), (J228/L228)*42, "")</f>
        <v/>
      </c>
      <c r="N228" s="34">
        <f>IF(M228&lt;&gt;"", M228/10, "")</f>
        <v/>
      </c>
      <c r="O228" s="34">
        <f>M228</f>
        <v/>
      </c>
      <c r="P228" s="34">
        <f>IF(AND(M228&lt;&gt;"", J228&lt;&gt;""), M228-J228, "")</f>
        <v/>
      </c>
      <c r="Q228" s="41" t="inlineStr">
        <is>
          <t>Matched</t>
        </is>
      </c>
      <c r="R228" s="27" t="inlineStr">
        <is>
          <t>Deductions: Bardana: ₹738</t>
        </is>
      </c>
    </row>
    <row r="229">
      <c r="A229" s="20" t="n">
        <v>228</v>
      </c>
      <c r="B229" s="21" t="inlineStr">
        <is>
          <t>Ram Dayal Ved Prakash</t>
        </is>
      </c>
      <c r="C229" s="21" t="inlineStr">
        <is>
          <t>INWDMSD27/0216 / PO:0046</t>
        </is>
      </c>
      <c r="D229" s="20" t="inlineStr">
        <is>
          <t>13-04-2026</t>
        </is>
      </c>
      <c r="E229" s="37" t="n">
        <v>40.61</v>
      </c>
      <c r="F229" s="38" t="n">
        <v>406.1</v>
      </c>
      <c r="G229" s="39" t="n">
        <v>2698237.78</v>
      </c>
      <c r="H229" s="39" t="n">
        <v>2698237.78</v>
      </c>
      <c r="I229" s="39" t="n">
        <v>701</v>
      </c>
      <c r="J229" s="39">
        <f>IF(E229&gt;0, (G229-I229)/E229, "")</f>
        <v/>
      </c>
      <c r="K229" s="39">
        <f>IF(F229&gt;0, (G229-I229)/F229, "")</f>
        <v/>
      </c>
      <c r="L229" s="40" t="n">
        <v>40.05</v>
      </c>
      <c r="M229" s="39">
        <f>IF(AND(ISNUMBER(L229), L229&gt;0), (J229/L229)*42, "")</f>
        <v/>
      </c>
      <c r="N229" s="39">
        <f>IF(M229&lt;&gt;"", M229/10, "")</f>
        <v/>
      </c>
      <c r="O229" s="39">
        <f>M229</f>
        <v/>
      </c>
      <c r="P229" s="39">
        <f>IF(AND(M229&lt;&gt;"", J229&lt;&gt;""), M229-J229, "")</f>
        <v/>
      </c>
      <c r="Q229" s="41" t="inlineStr">
        <is>
          <t>Matched</t>
        </is>
      </c>
      <c r="R229" s="21" t="inlineStr">
        <is>
          <t>Deductions: Brokerage: ₹701</t>
        </is>
      </c>
    </row>
    <row r="230">
      <c r="A230" s="26" t="n">
        <v>229</v>
      </c>
      <c r="B230" s="27" t="inlineStr">
        <is>
          <t>Mahavir Trading Company</t>
        </is>
      </c>
      <c r="C230" s="27" t="inlineStr">
        <is>
          <t>INWDMSD27/0217 / PO:0042</t>
        </is>
      </c>
      <c r="D230" s="26" t="inlineStr">
        <is>
          <t>13-04-2026</t>
        </is>
      </c>
      <c r="E230" s="32" t="n">
        <v>30.63</v>
      </c>
      <c r="F230" s="33" t="n">
        <v>306.3</v>
      </c>
      <c r="G230" s="34" t="n">
        <v>2078379.9</v>
      </c>
      <c r="H230" s="34" t="n">
        <v>2078379.9</v>
      </c>
      <c r="I230" s="34" t="n">
        <v>1006</v>
      </c>
      <c r="J230" s="34">
        <f>IF(E230&gt;0, (G230-I230)/E230, "")</f>
        <v/>
      </c>
      <c r="K230" s="34">
        <f>IF(F230&gt;0, (G230-I230)/F230, "")</f>
        <v/>
      </c>
      <c r="L230" s="35" t="n">
        <v>41.3</v>
      </c>
      <c r="M230" s="34">
        <f>IF(AND(ISNUMBER(L230), L230&gt;0), (J230/L230)*42, "")</f>
        <v/>
      </c>
      <c r="N230" s="34">
        <f>IF(M230&lt;&gt;"", M230/10, "")</f>
        <v/>
      </c>
      <c r="O230" s="34">
        <f>M230</f>
        <v/>
      </c>
      <c r="P230" s="34">
        <f>IF(AND(M230&lt;&gt;"", J230&lt;&gt;""), M230-J230, "")</f>
        <v/>
      </c>
      <c r="Q230" s="41" t="inlineStr">
        <is>
          <t>Matched</t>
        </is>
      </c>
      <c r="R230" s="27" t="inlineStr">
        <is>
          <t>Deductions: Bardana: ₹1,006</t>
        </is>
      </c>
    </row>
    <row r="231">
      <c r="A231" s="20" t="n">
        <v>230</v>
      </c>
      <c r="B231" s="21" t="inlineStr">
        <is>
          <t>Pankaj Bogi &amp; Company</t>
        </is>
      </c>
      <c r="C231" s="21" t="inlineStr">
        <is>
          <t>INWDMSD27/0218 / PO:0034</t>
        </is>
      </c>
      <c r="D231" s="20" t="inlineStr">
        <is>
          <t>13-04-2026</t>
        </is>
      </c>
      <c r="E231" s="37" t="n">
        <v>37.8</v>
      </c>
      <c r="F231" s="38" t="n">
        <v>378</v>
      </c>
      <c r="G231" s="39" t="n">
        <v>2577008.35</v>
      </c>
      <c r="H231" s="39" t="n">
        <v>2577008.35</v>
      </c>
      <c r="I231" s="39" t="n">
        <v>2412.929166666667</v>
      </c>
      <c r="J231" s="39">
        <f>IF(E231&gt;0, (G231-I231)/E231, "")</f>
        <v/>
      </c>
      <c r="K231" s="39">
        <f>IF(F231&gt;0, (G231-I231)/F231, "")</f>
        <v/>
      </c>
      <c r="L231" s="40" t="n">
        <v>40.03</v>
      </c>
      <c r="M231" s="39">
        <f>IF(AND(ISNUMBER(L231), L231&gt;0), (J231/L231)*42, "")</f>
        <v/>
      </c>
      <c r="N231" s="39">
        <f>IF(M231&lt;&gt;"", M231/10, "")</f>
        <v/>
      </c>
      <c r="O231" s="39">
        <f>M231</f>
        <v/>
      </c>
      <c r="P231" s="39">
        <f>IF(AND(M231&lt;&gt;"", J231&lt;&gt;""), M231-J231, "")</f>
        <v/>
      </c>
      <c r="Q231" s="41" t="inlineStr">
        <is>
          <t>Matched</t>
        </is>
      </c>
      <c r="R231" s="21" t="inlineStr">
        <is>
          <t>Deductions: Shortage: ₹2,413</t>
        </is>
      </c>
    </row>
    <row r="232">
      <c r="A232" s="26" t="n">
        <v>231</v>
      </c>
      <c r="B232" s="27" t="inlineStr">
        <is>
          <t>Bhawani Trading Company</t>
        </is>
      </c>
      <c r="C232" s="27" t="inlineStr">
        <is>
          <t>INWDMSD27/0219 / PO:0049</t>
        </is>
      </c>
      <c r="D232" s="26" t="inlineStr">
        <is>
          <t>13-04-2026</t>
        </is>
      </c>
      <c r="E232" s="32" t="n">
        <v>37.94</v>
      </c>
      <c r="F232" s="33" t="n">
        <v>379.4</v>
      </c>
      <c r="G232" s="34" t="n">
        <v>2547395.57</v>
      </c>
      <c r="H232" s="34" t="n">
        <v>2547395.57</v>
      </c>
      <c r="I232" s="34" t="n">
        <v>5222.29656256656</v>
      </c>
      <c r="J232" s="34">
        <f>IF(E232&gt;0, (G232-I232)/E232, "")</f>
        <v/>
      </c>
      <c r="K232" s="34">
        <f>IF(F232&gt;0, (G232-I232)/F232, "")</f>
        <v/>
      </c>
      <c r="L232" s="35" t="n">
        <v>40.04</v>
      </c>
      <c r="M232" s="34">
        <f>IF(AND(ISNUMBER(L232), L232&gt;0), (J232/L232)*42, "")</f>
        <v/>
      </c>
      <c r="N232" s="34">
        <f>IF(M232&lt;&gt;"", M232/10, "")</f>
        <v/>
      </c>
      <c r="O232" s="34">
        <f>M232</f>
        <v/>
      </c>
      <c r="P232" s="34">
        <f>IF(AND(M232&lt;&gt;"", J232&lt;&gt;""), M232-J232, "")</f>
        <v/>
      </c>
      <c r="Q232" s="41" t="inlineStr">
        <is>
          <t>Matched</t>
        </is>
      </c>
      <c r="R232" s="27" t="inlineStr">
        <is>
          <t>Deductions: Shortage: ₹5,222</t>
        </is>
      </c>
    </row>
    <row r="233">
      <c r="A233" s="20" t="n">
        <v>232</v>
      </c>
      <c r="B233" s="21" t="inlineStr">
        <is>
          <t>Bhawani Trading Company</t>
        </is>
      </c>
      <c r="C233" s="21" t="inlineStr">
        <is>
          <t>INWDMSD27/0220 / PO:0049</t>
        </is>
      </c>
      <c r="D233" s="20" t="inlineStr">
        <is>
          <t>13-04-2026</t>
        </is>
      </c>
      <c r="E233" s="37" t="n">
        <v>26.19</v>
      </c>
      <c r="F233" s="38" t="n">
        <v>261.9</v>
      </c>
      <c r="G233" s="39" t="n">
        <v>1757947.1</v>
      </c>
      <c r="H233" s="39" t="n">
        <v>1757947.1</v>
      </c>
      <c r="I233" s="39" t="n">
        <v>3051.991493055556</v>
      </c>
      <c r="J233" s="39">
        <f>IF(E233&gt;0, (G233-I233)/E233, "")</f>
        <v/>
      </c>
      <c r="K233" s="39">
        <f>IF(F233&gt;0, (G233-I233)/F233, "")</f>
        <v/>
      </c>
      <c r="L233" s="40" t="n">
        <v>39.88</v>
      </c>
      <c r="M233" s="39">
        <f>IF(AND(ISNUMBER(L233), L233&gt;0), (J233/L233)*42, "")</f>
        <v/>
      </c>
      <c r="N233" s="39">
        <f>IF(M233&lt;&gt;"", M233/10, "")</f>
        <v/>
      </c>
      <c r="O233" s="39">
        <f>M233</f>
        <v/>
      </c>
      <c r="P233" s="39">
        <f>IF(AND(M233&lt;&gt;"", J233&lt;&gt;""), M233-J233, "")</f>
        <v/>
      </c>
      <c r="Q233" s="41" t="inlineStr">
        <is>
          <t>Matched</t>
        </is>
      </c>
      <c r="R233" s="21" t="inlineStr">
        <is>
          <t>Deductions: Shortage: ₹3,052</t>
        </is>
      </c>
    </row>
    <row r="234">
      <c r="A234" s="26" t="n">
        <v>233</v>
      </c>
      <c r="B234" s="27" t="inlineStr">
        <is>
          <t>Lucky Enterprises</t>
        </is>
      </c>
      <c r="C234" s="27" t="inlineStr">
        <is>
          <t>INWDMSD27/0222 / PO:0044</t>
        </is>
      </c>
      <c r="D234" s="26" t="inlineStr">
        <is>
          <t>13-04-2026</t>
        </is>
      </c>
      <c r="E234" s="32" t="n">
        <v>42</v>
      </c>
      <c r="F234" s="33" t="n">
        <v>420</v>
      </c>
      <c r="G234" s="34" t="n">
        <v>2871657.8</v>
      </c>
      <c r="H234" s="34" t="n">
        <v>2871657.8</v>
      </c>
      <c r="I234" s="34" t="n">
        <v>0</v>
      </c>
      <c r="J234" s="34">
        <f>IF(E234&gt;0, (G234-I234)/E234, "")</f>
        <v/>
      </c>
      <c r="K234" s="34">
        <f>IF(F234&gt;0, (G234-I234)/F234, "")</f>
        <v/>
      </c>
      <c r="L234" s="35" t="n">
        <v>41.12</v>
      </c>
      <c r="M234" s="34">
        <f>IF(AND(ISNUMBER(L234), L234&gt;0), (J234/L234)*42, "")</f>
        <v/>
      </c>
      <c r="N234" s="34">
        <f>IF(M234&lt;&gt;"", M234/10, "")</f>
        <v/>
      </c>
      <c r="O234" s="34">
        <f>M234</f>
        <v/>
      </c>
      <c r="P234" s="34">
        <f>IF(AND(M234&lt;&gt;"", J234&lt;&gt;""), M234-J234, "")</f>
        <v/>
      </c>
      <c r="Q234" s="41" t="inlineStr">
        <is>
          <t>Matched</t>
        </is>
      </c>
      <c r="R234" s="27" t="inlineStr">
        <is>
          <t>Fully reconciled &amp; verified</t>
        </is>
      </c>
    </row>
    <row r="235">
      <c r="A235" s="20" t="n">
        <v>234</v>
      </c>
      <c r="B235" s="21" t="inlineStr">
        <is>
          <t>Lucky Enterprises</t>
        </is>
      </c>
      <c r="C235" s="21" t="inlineStr">
        <is>
          <t>INWDMSD27/0223 / PO:0061</t>
        </is>
      </c>
      <c r="D235" s="20" t="inlineStr">
        <is>
          <t>14-04-2026</t>
        </is>
      </c>
      <c r="E235" s="37" t="n">
        <v>19.58</v>
      </c>
      <c r="F235" s="38" t="n">
        <v>195.8</v>
      </c>
      <c r="G235" s="39" t="n">
        <v>1312478.2</v>
      </c>
      <c r="H235" s="39" t="n">
        <v>1312478.2</v>
      </c>
      <c r="I235" s="39" t="n">
        <v>2438.04</v>
      </c>
      <c r="J235" s="39">
        <f>IF(E235&gt;0, (G235-I235)/E235, "")</f>
        <v/>
      </c>
      <c r="K235" s="39">
        <f>IF(F235&gt;0, (G235-I235)/F235, "")</f>
        <v/>
      </c>
      <c r="L235" s="40" t="n">
        <v>40.25</v>
      </c>
      <c r="M235" s="39">
        <f>IF(AND(ISNUMBER(L235), L235&gt;0), (J235/L235)*42, "")</f>
        <v/>
      </c>
      <c r="N235" s="39">
        <f>IF(M235&lt;&gt;"", M235/10, "")</f>
        <v/>
      </c>
      <c r="O235" s="39">
        <f>M235</f>
        <v/>
      </c>
      <c r="P235" s="39">
        <f>IF(AND(M235&lt;&gt;"", J235&lt;&gt;""), M235-J235, "")</f>
        <v/>
      </c>
      <c r="Q235" s="41" t="inlineStr">
        <is>
          <t>Matched</t>
        </is>
      </c>
      <c r="R235" s="21" t="inlineStr">
        <is>
          <t>Deductions: Shortage: ₹2,438</t>
        </is>
      </c>
    </row>
    <row r="236">
      <c r="A236" s="26" t="n">
        <v>235</v>
      </c>
      <c r="B236" s="27" t="inlineStr">
        <is>
          <t>Ghanshyam Dass &amp; Sons</t>
        </is>
      </c>
      <c r="C236" s="27" t="inlineStr">
        <is>
          <t>INWDMSD27/0224 / PO:0068</t>
        </is>
      </c>
      <c r="D236" s="26" t="inlineStr">
        <is>
          <t>14-04-2026</t>
        </is>
      </c>
      <c r="E236" s="32" t="n">
        <v>29.26</v>
      </c>
      <c r="F236" s="33" t="n">
        <v>292.6</v>
      </c>
      <c r="G236" s="34" t="n">
        <v>1936715</v>
      </c>
      <c r="H236" s="34" t="n">
        <v>1936715</v>
      </c>
      <c r="I236" s="34" t="n">
        <v>0</v>
      </c>
      <c r="J236" s="34">
        <f>IF(E236&gt;0, (G236-I236)/E236, "")</f>
        <v/>
      </c>
      <c r="K236" s="34">
        <f>IF(F236&gt;0, (G236-I236)/F236, "")</f>
        <v/>
      </c>
      <c r="L236" s="35" t="n">
        <v>39.68</v>
      </c>
      <c r="M236" s="34">
        <f>IF(AND(ISNUMBER(L236), L236&gt;0), (J236/L236)*42, "")</f>
        <v/>
      </c>
      <c r="N236" s="34">
        <f>IF(M236&lt;&gt;"", M236/10, "")</f>
        <v/>
      </c>
      <c r="O236" s="34">
        <f>M236</f>
        <v/>
      </c>
      <c r="P236" s="34">
        <f>IF(AND(M236&lt;&gt;"", J236&lt;&gt;""), M236-J236, "")</f>
        <v/>
      </c>
      <c r="Q236" s="41" t="inlineStr">
        <is>
          <t>Matched</t>
        </is>
      </c>
      <c r="R236" s="27" t="inlineStr">
        <is>
          <t>Fully reconciled &amp; verified</t>
        </is>
      </c>
    </row>
    <row r="237">
      <c r="A237" s="20" t="n">
        <v>236</v>
      </c>
      <c r="B237" s="21" t="inlineStr">
        <is>
          <t>Lucky Enterprises</t>
        </is>
      </c>
      <c r="C237" s="21" t="inlineStr">
        <is>
          <t>INWDMSD27/0225 / PO:0050</t>
        </is>
      </c>
      <c r="D237" s="20" t="inlineStr">
        <is>
          <t>14-04-2026</t>
        </is>
      </c>
      <c r="E237" s="37" t="n">
        <v>25.4</v>
      </c>
      <c r="F237" s="38" t="n">
        <v>254</v>
      </c>
      <c r="G237" s="39" t="n">
        <v>1705947</v>
      </c>
      <c r="H237" s="39" t="n">
        <v>1705947</v>
      </c>
      <c r="I237" s="39" t="n">
        <v>0</v>
      </c>
      <c r="J237" s="39">
        <f>IF(E237&gt;0, (G237-I237)/E237, "")</f>
        <v/>
      </c>
      <c r="K237" s="39">
        <f>IF(F237&gt;0, (G237-I237)/F237, "")</f>
        <v/>
      </c>
      <c r="L237" s="40" t="n">
        <v>40.23</v>
      </c>
      <c r="M237" s="39">
        <f>IF(AND(ISNUMBER(L237), L237&gt;0), (J237/L237)*42, "")</f>
        <v/>
      </c>
      <c r="N237" s="39">
        <f>IF(M237&lt;&gt;"", M237/10, "")</f>
        <v/>
      </c>
      <c r="O237" s="39">
        <f>M237</f>
        <v/>
      </c>
      <c r="P237" s="39">
        <f>IF(AND(M237&lt;&gt;"", J237&lt;&gt;""), M237-J237, "")</f>
        <v/>
      </c>
      <c r="Q237" s="41" t="inlineStr">
        <is>
          <t>Matched</t>
        </is>
      </c>
      <c r="R237" s="21" t="inlineStr">
        <is>
          <t>Fully reconciled &amp; verified</t>
        </is>
      </c>
    </row>
    <row r="238">
      <c r="A238" s="26" t="n">
        <v>237</v>
      </c>
      <c r="B238" s="27" t="inlineStr">
        <is>
          <t>Ram Dayal Ved Prakash</t>
        </is>
      </c>
      <c r="C238" s="27" t="inlineStr">
        <is>
          <t>INWDMSD27/0226 / PO:0053</t>
        </is>
      </c>
      <c r="D238" s="26" t="inlineStr">
        <is>
          <t>15-04-2026</t>
        </is>
      </c>
      <c r="E238" s="32" t="n">
        <v>30.4</v>
      </c>
      <c r="F238" s="33" t="n">
        <v>304</v>
      </c>
      <c r="G238" s="34" t="n">
        <v>2028618.63</v>
      </c>
      <c r="H238" s="34" t="n">
        <v>2028618.63</v>
      </c>
      <c r="I238" s="34" t="n">
        <v>526.28</v>
      </c>
      <c r="J238" s="34">
        <f>IF(E238&gt;0, (G238-I238)/E238, "")</f>
        <v/>
      </c>
      <c r="K238" s="34">
        <f>IF(F238&gt;0, (G238-I238)/F238, "")</f>
        <v/>
      </c>
      <c r="L238" s="35" t="n">
        <v>40.26</v>
      </c>
      <c r="M238" s="34">
        <f>IF(AND(ISNUMBER(L238), L238&gt;0), (J238/L238)*42, "")</f>
        <v/>
      </c>
      <c r="N238" s="34">
        <f>IF(M238&lt;&gt;"", M238/10, "")</f>
        <v/>
      </c>
      <c r="O238" s="34">
        <f>M238</f>
        <v/>
      </c>
      <c r="P238" s="34">
        <f>IF(AND(M238&lt;&gt;"", J238&lt;&gt;""), M238-J238, "")</f>
        <v/>
      </c>
      <c r="Q238" s="41" t="inlineStr">
        <is>
          <t>Matched</t>
        </is>
      </c>
      <c r="R238" s="27" t="inlineStr">
        <is>
          <t>Deductions: Brokerage: ₹526</t>
        </is>
      </c>
    </row>
    <row r="239">
      <c r="A239" s="20" t="n">
        <v>238</v>
      </c>
      <c r="B239" s="21" t="inlineStr">
        <is>
          <t>Jai Sri Rama Trading Company</t>
        </is>
      </c>
      <c r="C239" s="21" t="inlineStr">
        <is>
          <t>INWDMSD27/0227 / PO:0056</t>
        </is>
      </c>
      <c r="D239" s="20" t="inlineStr">
        <is>
          <t>15-04-2026</t>
        </is>
      </c>
      <c r="E239" s="37" t="n">
        <v>29.04</v>
      </c>
      <c r="F239" s="38" t="n">
        <v>290.4</v>
      </c>
      <c r="G239" s="39" t="n">
        <v>1961598.72</v>
      </c>
      <c r="H239" s="39" t="n">
        <v>1961598.72</v>
      </c>
      <c r="I239" s="39" t="n">
        <v>7821.497333333333</v>
      </c>
      <c r="J239" s="39">
        <f>IF(E239&gt;0, (G239-I239)/E239, "")</f>
        <v/>
      </c>
      <c r="K239" s="39">
        <f>IF(F239&gt;0, (G239-I239)/F239, "")</f>
        <v/>
      </c>
      <c r="L239" s="40" t="n">
        <v>39.76</v>
      </c>
      <c r="M239" s="39">
        <f>IF(AND(ISNUMBER(L239), L239&gt;0), (J239/L239)*42, "")</f>
        <v/>
      </c>
      <c r="N239" s="39">
        <f>IF(M239&lt;&gt;"", M239/10, "")</f>
        <v/>
      </c>
      <c r="O239" s="39">
        <f>M239</f>
        <v/>
      </c>
      <c r="P239" s="39">
        <f>IF(AND(M239&lt;&gt;"", J239&lt;&gt;""), M239-J239, "")</f>
        <v/>
      </c>
      <c r="Q239" s="41" t="inlineStr">
        <is>
          <t>Matched</t>
        </is>
      </c>
      <c r="R239" s="21" t="inlineStr">
        <is>
          <t>Deductions: Shortage: ₹7,492, Bardana: ₹240, Brokerage: ₹89</t>
        </is>
      </c>
    </row>
    <row r="240">
      <c r="A240" s="26" t="n">
        <v>239</v>
      </c>
      <c r="B240" s="27" t="inlineStr">
        <is>
          <t>Lucky Enterprises</t>
        </is>
      </c>
      <c r="C240" s="27" t="inlineStr">
        <is>
          <t>INWDMSD27/0228 / PO:0051</t>
        </is>
      </c>
      <c r="D240" s="26" t="inlineStr">
        <is>
          <t>15-04-2026</t>
        </is>
      </c>
      <c r="E240" s="32" t="n">
        <v>49.22</v>
      </c>
      <c r="F240" s="33" t="n">
        <v>492.2</v>
      </c>
      <c r="G240" s="34" t="n">
        <v>3335739</v>
      </c>
      <c r="H240" s="34" t="n">
        <v>3335739</v>
      </c>
      <c r="I240" s="34" t="n">
        <v>10531.03333333333</v>
      </c>
      <c r="J240" s="34">
        <f>IF(E240&gt;0, (G240-I240)/E240, "")</f>
        <v/>
      </c>
      <c r="K240" s="34">
        <f>IF(F240&gt;0, (G240-I240)/F240, "")</f>
        <v/>
      </c>
      <c r="L240" s="35" t="n">
        <v>40.81</v>
      </c>
      <c r="M240" s="34">
        <f>IF(AND(ISNUMBER(L240), L240&gt;0), (J240/L240)*42, "")</f>
        <v/>
      </c>
      <c r="N240" s="34">
        <f>IF(M240&lt;&gt;"", M240/10, "")</f>
        <v/>
      </c>
      <c r="O240" s="34">
        <f>M240</f>
        <v/>
      </c>
      <c r="P240" s="34">
        <f>IF(AND(M240&lt;&gt;"", J240&lt;&gt;""), M240-J240, "")</f>
        <v/>
      </c>
      <c r="Q240" s="41" t="inlineStr">
        <is>
          <t>Matched</t>
        </is>
      </c>
      <c r="R240" s="27" t="inlineStr">
        <is>
          <t>Deductions: Shortage: ₹10,531</t>
        </is>
      </c>
    </row>
    <row r="241">
      <c r="A241" s="20" t="n">
        <v>240</v>
      </c>
      <c r="B241" s="21" t="inlineStr">
        <is>
          <t>Mahavir Trading Company</t>
        </is>
      </c>
      <c r="C241" s="21" t="inlineStr">
        <is>
          <t>INWDMSD27/0229 / PO:0054</t>
        </is>
      </c>
      <c r="D241" s="20" t="inlineStr">
        <is>
          <t>15-04-2026</t>
        </is>
      </c>
      <c r="E241" s="37" t="n">
        <v>35.81</v>
      </c>
      <c r="F241" s="38" t="n">
        <v>358.1</v>
      </c>
      <c r="G241" s="39" t="n">
        <v>2390344</v>
      </c>
      <c r="H241" s="39" t="n">
        <v>2390344</v>
      </c>
      <c r="I241" s="39" t="n">
        <v>1408</v>
      </c>
      <c r="J241" s="39">
        <f>IF(E241&gt;0, (G241-I241)/E241, "")</f>
        <v/>
      </c>
      <c r="K241" s="39">
        <f>IF(F241&gt;0, (G241-I241)/F241, "")</f>
        <v/>
      </c>
      <c r="L241" s="40" t="n">
        <v>39.72</v>
      </c>
      <c r="M241" s="39">
        <f>IF(AND(ISNUMBER(L241), L241&gt;0), (J241/L241)*42, "")</f>
        <v/>
      </c>
      <c r="N241" s="39">
        <f>IF(M241&lt;&gt;"", M241/10, "")</f>
        <v/>
      </c>
      <c r="O241" s="39">
        <f>M241</f>
        <v/>
      </c>
      <c r="P241" s="39">
        <f>IF(AND(M241&lt;&gt;"", J241&lt;&gt;""), M241-J241, "")</f>
        <v/>
      </c>
      <c r="Q241" s="41" t="inlineStr">
        <is>
          <t>Matched</t>
        </is>
      </c>
      <c r="R241" s="21" t="inlineStr">
        <is>
          <t>Deductions: Bardana: ₹1,408</t>
        </is>
      </c>
    </row>
    <row r="242">
      <c r="A242" s="26" t="n">
        <v>241</v>
      </c>
      <c r="B242" s="27" t="inlineStr">
        <is>
          <t>Ghanshyam Dass &amp; Sons</t>
        </is>
      </c>
      <c r="C242" s="27" t="inlineStr">
        <is>
          <t>INWDMSD27/0230 / PO:0065</t>
        </is>
      </c>
      <c r="D242" s="26" t="inlineStr">
        <is>
          <t>15-04-2026</t>
        </is>
      </c>
      <c r="E242" s="32" t="n">
        <v>28.07</v>
      </c>
      <c r="F242" s="33" t="n">
        <v>280.7</v>
      </c>
      <c r="G242" s="34" t="n">
        <v>1830726</v>
      </c>
      <c r="H242" s="34" t="n">
        <v>1830726</v>
      </c>
      <c r="I242" s="34" t="n">
        <v>0</v>
      </c>
      <c r="J242" s="34">
        <f>IF(E242&gt;0, (G242-I242)/E242, "")</f>
        <v/>
      </c>
      <c r="K242" s="34">
        <f>IF(F242&gt;0, (G242-I242)/F242, "")</f>
        <v/>
      </c>
      <c r="L242" s="35" t="n">
        <v>39.56</v>
      </c>
      <c r="M242" s="34">
        <f>IF(AND(ISNUMBER(L242), L242&gt;0), (J242/L242)*42, "")</f>
        <v/>
      </c>
      <c r="N242" s="34">
        <f>IF(M242&lt;&gt;"", M242/10, "")</f>
        <v/>
      </c>
      <c r="O242" s="34">
        <f>M242</f>
        <v/>
      </c>
      <c r="P242" s="34">
        <f>IF(AND(M242&lt;&gt;"", J242&lt;&gt;""), M242-J242, "")</f>
        <v/>
      </c>
      <c r="Q242" s="41" t="inlineStr">
        <is>
          <t>Matched</t>
        </is>
      </c>
      <c r="R242" s="27" t="inlineStr">
        <is>
          <t>Fully reconciled &amp; verified</t>
        </is>
      </c>
    </row>
    <row r="243">
      <c r="A243" s="20" t="n">
        <v>242</v>
      </c>
      <c r="B243" s="21" t="inlineStr">
        <is>
          <t>Ram Dayal Ved Prakash</t>
        </is>
      </c>
      <c r="C243" s="21" t="inlineStr">
        <is>
          <t>INWDMSD27/0231 / PO:0052</t>
        </is>
      </c>
      <c r="D243" s="20" t="inlineStr">
        <is>
          <t>15-04-2026</t>
        </is>
      </c>
      <c r="E243" s="37" t="n">
        <v>35.6</v>
      </c>
      <c r="F243" s="38" t="n">
        <v>356</v>
      </c>
      <c r="G243" s="39" t="n">
        <v>2395881.54</v>
      </c>
      <c r="H243" s="39" t="n">
        <v>2395881.54</v>
      </c>
      <c r="I243" s="39" t="n">
        <v>620.48</v>
      </c>
      <c r="J243" s="39">
        <f>IF(E243&gt;0, (G243-I243)/E243, "")</f>
        <v/>
      </c>
      <c r="K243" s="39">
        <f>IF(F243&gt;0, (G243-I243)/F243, "")</f>
        <v/>
      </c>
      <c r="L243" s="40" t="n">
        <v>40.57</v>
      </c>
      <c r="M243" s="39">
        <f>IF(AND(ISNUMBER(L243), L243&gt;0), (J243/L243)*42, "")</f>
        <v/>
      </c>
      <c r="N243" s="39">
        <f>IF(M243&lt;&gt;"", M243/10, "")</f>
        <v/>
      </c>
      <c r="O243" s="39">
        <f>M243</f>
        <v/>
      </c>
      <c r="P243" s="39">
        <f>IF(AND(M243&lt;&gt;"", J243&lt;&gt;""), M243-J243, "")</f>
        <v/>
      </c>
      <c r="Q243" s="41" t="inlineStr">
        <is>
          <t>Matched</t>
        </is>
      </c>
      <c r="R243" s="21" t="inlineStr">
        <is>
          <t>Deductions: Brokerage: ₹620</t>
        </is>
      </c>
    </row>
    <row r="244">
      <c r="A244" s="26" t="n">
        <v>243</v>
      </c>
      <c r="B244" s="27" t="inlineStr">
        <is>
          <t>Ram Dayal Ved Prakash</t>
        </is>
      </c>
      <c r="C244" s="27" t="inlineStr">
        <is>
          <t>INWDMSD27/0232 / PO:0064</t>
        </is>
      </c>
      <c r="D244" s="26" t="inlineStr">
        <is>
          <t>15-04-2026</t>
        </is>
      </c>
      <c r="E244" s="32" t="n">
        <v>34.21</v>
      </c>
      <c r="F244" s="33" t="n">
        <v>342.1</v>
      </c>
      <c r="G244" s="34" t="n">
        <v>2254395.56</v>
      </c>
      <c r="H244" s="34" t="n">
        <v>2254395.56</v>
      </c>
      <c r="I244" s="34" t="n">
        <v>586.85</v>
      </c>
      <c r="J244" s="34">
        <f>IF(E244&gt;0, (G244-I244)/E244, "")</f>
        <v/>
      </c>
      <c r="K244" s="34">
        <f>IF(F244&gt;0, (G244-I244)/F244, "")</f>
        <v/>
      </c>
      <c r="L244" s="35" t="n">
        <v>40.04</v>
      </c>
      <c r="M244" s="34">
        <f>IF(AND(ISNUMBER(L244), L244&gt;0), (J244/L244)*42, "")</f>
        <v/>
      </c>
      <c r="N244" s="34">
        <f>IF(M244&lt;&gt;"", M244/10, "")</f>
        <v/>
      </c>
      <c r="O244" s="34">
        <f>M244</f>
        <v/>
      </c>
      <c r="P244" s="34">
        <f>IF(AND(M244&lt;&gt;"", J244&lt;&gt;""), M244-J244, "")</f>
        <v/>
      </c>
      <c r="Q244" s="41" t="inlineStr">
        <is>
          <t>Matched</t>
        </is>
      </c>
      <c r="R244" s="27" t="inlineStr">
        <is>
          <t>Deductions: Brokerage: ₹587</t>
        </is>
      </c>
    </row>
    <row r="245">
      <c r="A245" s="20" t="n">
        <v>244</v>
      </c>
      <c r="B245" s="21" t="inlineStr">
        <is>
          <t>Bhawani Trading Company</t>
        </is>
      </c>
      <c r="C245" s="21" t="inlineStr">
        <is>
          <t>INWDMSD27/0233 / PO:0067</t>
        </is>
      </c>
      <c r="D245" s="20" t="inlineStr">
        <is>
          <t>15-04-2026</t>
        </is>
      </c>
      <c r="E245" s="37" t="n">
        <v>36.62</v>
      </c>
      <c r="F245" s="38" t="n">
        <v>366.2</v>
      </c>
      <c r="G245" s="39" t="n">
        <v>2433972.69</v>
      </c>
      <c r="H245" s="39" t="n">
        <v>2433972.69</v>
      </c>
      <c r="I245" s="39" t="n">
        <v>3612</v>
      </c>
      <c r="J245" s="39">
        <f>IF(E245&gt;0, (G245-I245)/E245, "")</f>
        <v/>
      </c>
      <c r="K245" s="39">
        <f>IF(F245&gt;0, (G245-I245)/F245, "")</f>
        <v/>
      </c>
      <c r="L245" s="40" t="n">
        <v>40.03</v>
      </c>
      <c r="M245" s="39">
        <f>IF(AND(ISNUMBER(L245), L245&gt;0), (J245/L245)*42, "")</f>
        <v/>
      </c>
      <c r="N245" s="39">
        <f>IF(M245&lt;&gt;"", M245/10, "")</f>
        <v/>
      </c>
      <c r="O245" s="39">
        <f>M245</f>
        <v/>
      </c>
      <c r="P245" s="39">
        <f>IF(AND(M245&lt;&gt;"", J245&lt;&gt;""), M245-J245, "")</f>
        <v/>
      </c>
      <c r="Q245" s="41" t="inlineStr">
        <is>
          <t>Matched</t>
        </is>
      </c>
      <c r="R245" s="21" t="inlineStr">
        <is>
          <t>Deductions: Bardana: ₹3,612</t>
        </is>
      </c>
    </row>
    <row r="246">
      <c r="A246" s="26" t="n">
        <v>245</v>
      </c>
      <c r="B246" s="27" t="inlineStr">
        <is>
          <t>Lucky Enterprises</t>
        </is>
      </c>
      <c r="C246" s="27" t="inlineStr">
        <is>
          <t>INWDMSD27/0234 / PO:0075</t>
        </is>
      </c>
      <c r="D246" s="26" t="inlineStr">
        <is>
          <t>15-04-2026</t>
        </is>
      </c>
      <c r="E246" s="32" t="n">
        <v>28.59</v>
      </c>
      <c r="F246" s="33" t="n">
        <v>285.9</v>
      </c>
      <c r="G246" s="34" t="n">
        <v>1904535.6</v>
      </c>
      <c r="H246" s="34" t="n">
        <v>1904535.6</v>
      </c>
      <c r="I246" s="34" t="n">
        <v>876.1133333333332</v>
      </c>
      <c r="J246" s="34">
        <f>IF(E246&gt;0, (G246-I246)/E246, "")</f>
        <v/>
      </c>
      <c r="K246" s="34">
        <f>IF(F246&gt;0, (G246-I246)/F246, "")</f>
        <v/>
      </c>
      <c r="L246" s="35" t="n">
        <v>40.09</v>
      </c>
      <c r="M246" s="34">
        <f>IF(AND(ISNUMBER(L246), L246&gt;0), (J246/L246)*42, "")</f>
        <v/>
      </c>
      <c r="N246" s="34">
        <f>IF(M246&lt;&gt;"", M246/10, "")</f>
        <v/>
      </c>
      <c r="O246" s="34">
        <f>M246</f>
        <v/>
      </c>
      <c r="P246" s="34">
        <f>IF(AND(M246&lt;&gt;"", J246&lt;&gt;""), M246-J246, "")</f>
        <v/>
      </c>
      <c r="Q246" s="41" t="inlineStr">
        <is>
          <t>Matched</t>
        </is>
      </c>
      <c r="R246" s="27" t="inlineStr">
        <is>
          <t>Deductions: Shortage: ₹876</t>
        </is>
      </c>
    </row>
    <row r="247">
      <c r="A247" s="20" t="n">
        <v>246</v>
      </c>
      <c r="B247" s="21" t="inlineStr">
        <is>
          <t>Ram Dayal Ved Prakash</t>
        </is>
      </c>
      <c r="C247" s="21" t="inlineStr">
        <is>
          <t>INWDMSD27/0235 / PO:0063</t>
        </is>
      </c>
      <c r="D247" s="20" t="inlineStr">
        <is>
          <t>15-04-2026</t>
        </is>
      </c>
      <c r="E247" s="37" t="n">
        <v>30.47</v>
      </c>
      <c r="F247" s="38" t="n">
        <v>304.7</v>
      </c>
      <c r="G247" s="39" t="n">
        <v>2029363.63</v>
      </c>
      <c r="H247" s="39" t="n">
        <v>2029363.63</v>
      </c>
      <c r="I247" s="39" t="n">
        <v>526.96</v>
      </c>
      <c r="J247" s="39">
        <f>IF(E247&gt;0, (G247-I247)/E247, "")</f>
        <v/>
      </c>
      <c r="K247" s="39">
        <f>IF(F247&gt;0, (G247-I247)/F247, "")</f>
        <v/>
      </c>
      <c r="L247" s="40" t="n">
        <v>40.36</v>
      </c>
      <c r="M247" s="39">
        <f>IF(AND(ISNUMBER(L247), L247&gt;0), (J247/L247)*42, "")</f>
        <v/>
      </c>
      <c r="N247" s="39">
        <f>IF(M247&lt;&gt;"", M247/10, "")</f>
        <v/>
      </c>
      <c r="O247" s="39">
        <f>M247</f>
        <v/>
      </c>
      <c r="P247" s="39">
        <f>IF(AND(M247&lt;&gt;"", J247&lt;&gt;""), M247-J247, "")</f>
        <v/>
      </c>
      <c r="Q247" s="41" t="inlineStr">
        <is>
          <t>Matched</t>
        </is>
      </c>
      <c r="R247" s="21" t="inlineStr">
        <is>
          <t>Deductions: Brokerage: ₹527</t>
        </is>
      </c>
    </row>
    <row r="248">
      <c r="A248" s="26" t="n">
        <v>247</v>
      </c>
      <c r="B248" s="27" t="inlineStr">
        <is>
          <t>Godara Enterprises</t>
        </is>
      </c>
      <c r="C248" s="27" t="inlineStr">
        <is>
          <t>INWDMSD27/0236 / PO:0070</t>
        </is>
      </c>
      <c r="D248" s="26" t="inlineStr">
        <is>
          <t>15-04-2026</t>
        </is>
      </c>
      <c r="E248" s="32" t="n">
        <v>25.22</v>
      </c>
      <c r="F248" s="33" t="n">
        <v>252.2</v>
      </c>
      <c r="G248" s="34" t="n">
        <v>1696791.62</v>
      </c>
      <c r="H248" s="34" t="n">
        <v>1696791.62</v>
      </c>
      <c r="I248" s="34" t="n">
        <v>3323.209073717949</v>
      </c>
      <c r="J248" s="34">
        <f>IF(E248&gt;0, (G248-I248)/E248, "")</f>
        <v/>
      </c>
      <c r="K248" s="34">
        <f>IF(F248&gt;0, (G248-I248)/F248, "")</f>
        <v/>
      </c>
      <c r="L248" s="35" t="n">
        <v>39.74</v>
      </c>
      <c r="M248" s="34">
        <f>IF(AND(ISNUMBER(L248), L248&gt;0), (J248/L248)*42, "")</f>
        <v/>
      </c>
      <c r="N248" s="34">
        <f>IF(M248&lt;&gt;"", M248/10, "")</f>
        <v/>
      </c>
      <c r="O248" s="34">
        <f>M248</f>
        <v/>
      </c>
      <c r="P248" s="34">
        <f>IF(AND(M248&lt;&gt;"", J248&lt;&gt;""), M248-J248, "")</f>
        <v/>
      </c>
      <c r="Q248" s="41" t="inlineStr">
        <is>
          <t>Matched</t>
        </is>
      </c>
      <c r="R248" s="27" t="inlineStr">
        <is>
          <t>Deductions: Shortage: ₹2,991, Brokerage: ₹332</t>
        </is>
      </c>
    </row>
    <row r="249">
      <c r="A249" s="20" t="n">
        <v>248</v>
      </c>
      <c r="B249" s="21" t="inlineStr">
        <is>
          <t>DP Traders</t>
        </is>
      </c>
      <c r="C249" s="21" t="inlineStr">
        <is>
          <t>INWDMSD27/0237 / PO:0062</t>
        </is>
      </c>
      <c r="D249" s="20" t="inlineStr">
        <is>
          <t>15-04-2026</t>
        </is>
      </c>
      <c r="E249" s="37" t="n">
        <v>31.38</v>
      </c>
      <c r="F249" s="38" t="n">
        <v>313.8</v>
      </c>
      <c r="G249" s="39" t="n">
        <v>2101962.76</v>
      </c>
      <c r="H249" s="39" t="n">
        <v>2101962.76</v>
      </c>
      <c r="I249" s="39" t="n">
        <v>4253.946064474532</v>
      </c>
      <c r="J249" s="39">
        <f>IF(E249&gt;0, (G249-I249)/E249, "")</f>
        <v/>
      </c>
      <c r="K249" s="39">
        <f>IF(F249&gt;0, (G249-I249)/F249, "")</f>
        <v/>
      </c>
      <c r="L249" s="40" t="n">
        <v>40.06</v>
      </c>
      <c r="M249" s="39">
        <f>IF(AND(ISNUMBER(L249), L249&gt;0), (J249/L249)*42, "")</f>
        <v/>
      </c>
      <c r="N249" s="39">
        <f>IF(M249&lt;&gt;"", M249/10, "")</f>
        <v/>
      </c>
      <c r="O249" s="39">
        <f>M249</f>
        <v/>
      </c>
      <c r="P249" s="39">
        <f>IF(AND(M249&lt;&gt;"", J249&lt;&gt;""), M249-J249, "")</f>
        <v/>
      </c>
      <c r="Q249" s="41" t="inlineStr">
        <is>
          <t>Matched</t>
        </is>
      </c>
      <c r="R249" s="21" t="inlineStr">
        <is>
          <t>Deductions: Shortage: ₹1,152, Bardana: ₹3,102</t>
        </is>
      </c>
    </row>
    <row r="250">
      <c r="A250" s="26" t="n">
        <v>249</v>
      </c>
      <c r="B250" s="27" t="inlineStr">
        <is>
          <t>Bhawani Trading Company</t>
        </is>
      </c>
      <c r="C250" s="27" t="inlineStr">
        <is>
          <t>INWDMSD27/0238 / PO:0067</t>
        </is>
      </c>
      <c r="D250" s="26" t="inlineStr">
        <is>
          <t>15-04-2026</t>
        </is>
      </c>
      <c r="E250" s="32" t="n">
        <v>46.32</v>
      </c>
      <c r="F250" s="33" t="n">
        <v>463.2</v>
      </c>
      <c r="G250" s="34" t="n">
        <v>3072789.44</v>
      </c>
      <c r="H250" s="34" t="n">
        <v>3072789.44</v>
      </c>
      <c r="I250" s="34" t="n">
        <v>4560</v>
      </c>
      <c r="J250" s="34">
        <f>IF(E250&gt;0, (G250-I250)/E250, "")</f>
        <v/>
      </c>
      <c r="K250" s="34">
        <f>IF(F250&gt;0, (G250-I250)/F250, "")</f>
        <v/>
      </c>
      <c r="L250" s="35" t="n">
        <v>40.02</v>
      </c>
      <c r="M250" s="34">
        <f>IF(AND(ISNUMBER(L250), L250&gt;0), (J250/L250)*42, "")</f>
        <v/>
      </c>
      <c r="N250" s="34">
        <f>IF(M250&lt;&gt;"", M250/10, "")</f>
        <v/>
      </c>
      <c r="O250" s="34">
        <f>M250</f>
        <v/>
      </c>
      <c r="P250" s="34">
        <f>IF(AND(M250&lt;&gt;"", J250&lt;&gt;""), M250-J250, "")</f>
        <v/>
      </c>
      <c r="Q250" s="41" t="inlineStr">
        <is>
          <t>Matched</t>
        </is>
      </c>
      <c r="R250" s="27" t="inlineStr">
        <is>
          <t>Deductions: Bardana: ₹4,560</t>
        </is>
      </c>
    </row>
    <row r="251">
      <c r="A251" s="20" t="n">
        <v>250</v>
      </c>
      <c r="B251" s="21" t="inlineStr">
        <is>
          <t>Bhawani Trading Company</t>
        </is>
      </c>
      <c r="C251" s="21" t="inlineStr">
        <is>
          <t>INWDMSD27/0239 / PO:0067</t>
        </is>
      </c>
      <c r="D251" s="20" t="inlineStr">
        <is>
          <t>16-04-2026</t>
        </is>
      </c>
      <c r="E251" s="37" t="n">
        <v>30.29</v>
      </c>
      <c r="F251" s="38" t="n">
        <v>302.9</v>
      </c>
      <c r="G251" s="39" t="n">
        <v>2021572</v>
      </c>
      <c r="H251" s="39" t="n">
        <v>2021572</v>
      </c>
      <c r="I251" s="39" t="n">
        <v>12097.074</v>
      </c>
      <c r="J251" s="39">
        <f>IF(E251&gt;0, (G251-I251)/E251, "")</f>
        <v/>
      </c>
      <c r="K251" s="39">
        <f>IF(F251&gt;0, (G251-I251)/F251, "")</f>
        <v/>
      </c>
      <c r="L251" s="40" t="n">
        <v>39.29</v>
      </c>
      <c r="M251" s="39">
        <f>IF(AND(ISNUMBER(L251), L251&gt;0), (J251/L251)*42, "")</f>
        <v/>
      </c>
      <c r="N251" s="39">
        <f>IF(M251&lt;&gt;"", M251/10, "")</f>
        <v/>
      </c>
      <c r="O251" s="39">
        <f>M251</f>
        <v/>
      </c>
      <c r="P251" s="39">
        <f>IF(AND(M251&lt;&gt;"", J251&lt;&gt;""), M251-J251, "")</f>
        <v/>
      </c>
      <c r="Q251" s="41" t="inlineStr">
        <is>
          <t>Matched</t>
        </is>
      </c>
      <c r="R251" s="21" t="inlineStr">
        <is>
          <t>Deductions: Shortage: ₹9,097, Bardana: ₹3,000</t>
        </is>
      </c>
    </row>
    <row r="252">
      <c r="A252" s="26" t="n">
        <v>251</v>
      </c>
      <c r="B252" s="27" t="inlineStr">
        <is>
          <t>Bhawani Trading Company</t>
        </is>
      </c>
      <c r="C252" s="27" t="inlineStr">
        <is>
          <t>INWDMSD27/0240 / PO:0067</t>
        </is>
      </c>
      <c r="D252" s="26" t="inlineStr">
        <is>
          <t>16-04-2026</t>
        </is>
      </c>
      <c r="E252" s="32" t="n">
        <v>28.13</v>
      </c>
      <c r="F252" s="33" t="n">
        <v>281.3</v>
      </c>
      <c r="G252" s="34" t="n">
        <v>1876018.82</v>
      </c>
      <c r="H252" s="34" t="n">
        <v>1876018.82</v>
      </c>
      <c r="I252" s="34" t="n">
        <v>6018.515206896553</v>
      </c>
      <c r="J252" s="34">
        <f>IF(E252&gt;0, (G252-I252)/E252, "")</f>
        <v/>
      </c>
      <c r="K252" s="34">
        <f>IF(F252&gt;0, (G252-I252)/F252, "")</f>
        <v/>
      </c>
      <c r="L252" s="35" t="n">
        <v>40.02</v>
      </c>
      <c r="M252" s="34">
        <f>IF(AND(ISNUMBER(L252), L252&gt;0), (J252/L252)*42, "")</f>
        <v/>
      </c>
      <c r="N252" s="34">
        <f>IF(M252&lt;&gt;"", M252/10, "")</f>
        <v/>
      </c>
      <c r="O252" s="34">
        <f>M252</f>
        <v/>
      </c>
      <c r="P252" s="34">
        <f>IF(AND(M252&lt;&gt;"", J252&lt;&gt;""), M252-J252, "")</f>
        <v/>
      </c>
      <c r="Q252" s="41" t="inlineStr">
        <is>
          <t>Matched</t>
        </is>
      </c>
      <c r="R252" s="27" t="inlineStr">
        <is>
          <t>Deductions: Shortage: ₹3,235, Bardana: ₹2,784</t>
        </is>
      </c>
    </row>
    <row r="253">
      <c r="A253" s="20" t="n">
        <v>252</v>
      </c>
      <c r="B253" s="21" t="inlineStr">
        <is>
          <t>Mahavir Trading Company</t>
        </is>
      </c>
      <c r="C253" s="21" t="inlineStr">
        <is>
          <t>INWDMSD27/0241 / PO:0054</t>
        </is>
      </c>
      <c r="D253" s="20" t="inlineStr">
        <is>
          <t>16-04-2026</t>
        </is>
      </c>
      <c r="E253" s="37" t="n">
        <v>41.72</v>
      </c>
      <c r="F253" s="38" t="n">
        <v>417.2</v>
      </c>
      <c r="G253" s="39" t="n">
        <v>2787602.88</v>
      </c>
      <c r="H253" s="39" t="n">
        <v>2787602.88</v>
      </c>
      <c r="I253" s="39" t="n">
        <v>1642</v>
      </c>
      <c r="J253" s="39">
        <f>IF(E253&gt;0, (G253-I253)/E253, "")</f>
        <v/>
      </c>
      <c r="K253" s="39">
        <f>IF(F253&gt;0, (G253-I253)/F253, "")</f>
        <v/>
      </c>
      <c r="L253" s="40" t="n">
        <v>40.23</v>
      </c>
      <c r="M253" s="39">
        <f>IF(AND(ISNUMBER(L253), L253&gt;0), (J253/L253)*42, "")</f>
        <v/>
      </c>
      <c r="N253" s="39">
        <f>IF(M253&lt;&gt;"", M253/10, "")</f>
        <v/>
      </c>
      <c r="O253" s="39">
        <f>M253</f>
        <v/>
      </c>
      <c r="P253" s="39">
        <f>IF(AND(M253&lt;&gt;"", J253&lt;&gt;""), M253-J253, "")</f>
        <v/>
      </c>
      <c r="Q253" s="41" t="inlineStr">
        <is>
          <t>Matched</t>
        </is>
      </c>
      <c r="R253" s="21" t="inlineStr">
        <is>
          <t>Deductions: Bardana: ₹1,642</t>
        </is>
      </c>
    </row>
    <row r="254">
      <c r="A254" s="26" t="n">
        <v>253</v>
      </c>
      <c r="B254" s="27" t="inlineStr">
        <is>
          <t>Pankaj Bogi &amp; Company</t>
        </is>
      </c>
      <c r="C254" s="27" t="inlineStr">
        <is>
          <t>INWDMSD27/0242 / PO:0068</t>
        </is>
      </c>
      <c r="D254" s="26" t="inlineStr">
        <is>
          <t>16-04-2026</t>
        </is>
      </c>
      <c r="E254" s="32" t="n">
        <v>36.88</v>
      </c>
      <c r="F254" s="33" t="n">
        <v>368.8</v>
      </c>
      <c r="G254" s="34" t="n">
        <v>2454603</v>
      </c>
      <c r="H254" s="34" t="n">
        <v>2454603</v>
      </c>
      <c r="I254" s="34" t="n">
        <v>1822.725</v>
      </c>
      <c r="J254" s="34">
        <f>IF(E254&gt;0, (G254-I254)/E254, "")</f>
        <v/>
      </c>
      <c r="K254" s="34">
        <f>IF(F254&gt;0, (G254-I254)/F254, "")</f>
        <v/>
      </c>
      <c r="L254" s="35" t="n">
        <v>40.06</v>
      </c>
      <c r="M254" s="34">
        <f>IF(AND(ISNUMBER(L254), L254&gt;0), (J254/L254)*42, "")</f>
        <v/>
      </c>
      <c r="N254" s="34">
        <f>IF(M254&lt;&gt;"", M254/10, "")</f>
        <v/>
      </c>
      <c r="O254" s="34">
        <f>M254</f>
        <v/>
      </c>
      <c r="P254" s="34">
        <f>IF(AND(M254&lt;&gt;"", J254&lt;&gt;""), M254-J254, "")</f>
        <v/>
      </c>
      <c r="Q254" s="41" t="inlineStr">
        <is>
          <t>Matched</t>
        </is>
      </c>
      <c r="R254" s="27" t="inlineStr">
        <is>
          <t>Deductions: Shortage: ₹1,823</t>
        </is>
      </c>
    </row>
    <row r="255">
      <c r="A255" s="20" t="n">
        <v>254</v>
      </c>
      <c r="B255" s="21" t="inlineStr">
        <is>
          <t>Pankaj Bogi &amp; Company</t>
        </is>
      </c>
      <c r="C255" s="21" t="inlineStr">
        <is>
          <t>INWDMSD27/0243 / PO:0068</t>
        </is>
      </c>
      <c r="D255" s="20" t="inlineStr">
        <is>
          <t>16-04-2026</t>
        </is>
      </c>
      <c r="E255" s="37" t="n">
        <v>37.51000000000001</v>
      </c>
      <c r="F255" s="38" t="n">
        <v>375.1</v>
      </c>
      <c r="G255" s="39" t="n">
        <v>2499158.5</v>
      </c>
      <c r="H255" s="39" t="n">
        <v>2499158.5</v>
      </c>
      <c r="I255" s="39" t="n">
        <v>0</v>
      </c>
      <c r="J255" s="39">
        <f>IF(E255&gt;0, (G255-I255)/E255, "")</f>
        <v/>
      </c>
      <c r="K255" s="39">
        <f>IF(F255&gt;0, (G255-I255)/F255, "")</f>
        <v/>
      </c>
      <c r="L255" s="40" t="n">
        <v>40.32</v>
      </c>
      <c r="M255" s="39">
        <f>IF(AND(ISNUMBER(L255), L255&gt;0), (J255/L255)*42, "")</f>
        <v/>
      </c>
      <c r="N255" s="39">
        <f>IF(M255&lt;&gt;"", M255/10, "")</f>
        <v/>
      </c>
      <c r="O255" s="39">
        <f>M255</f>
        <v/>
      </c>
      <c r="P255" s="39">
        <f>IF(AND(M255&lt;&gt;"", J255&lt;&gt;""), M255-J255, "")</f>
        <v/>
      </c>
      <c r="Q255" s="41" t="inlineStr">
        <is>
          <t>Matched</t>
        </is>
      </c>
      <c r="R255" s="21" t="inlineStr">
        <is>
          <t>Fully reconciled &amp; verified</t>
        </is>
      </c>
    </row>
    <row r="256">
      <c r="A256" s="26" t="n">
        <v>255</v>
      </c>
      <c r="B256" s="27" t="inlineStr">
        <is>
          <t>Mahavir Trading Company</t>
        </is>
      </c>
      <c r="C256" s="27" t="inlineStr">
        <is>
          <t>INWDMSD27/0244 / PO:0054</t>
        </is>
      </c>
      <c r="D256" s="26" t="inlineStr">
        <is>
          <t>16-04-2026</t>
        </is>
      </c>
      <c r="E256" s="32" t="n">
        <v>29.33</v>
      </c>
      <c r="F256" s="33" t="n">
        <v>293.3</v>
      </c>
      <c r="G256" s="34" t="n">
        <v>1959131.38</v>
      </c>
      <c r="H256" s="34" t="n">
        <v>1959131.38</v>
      </c>
      <c r="I256" s="34" t="n">
        <v>1154</v>
      </c>
      <c r="J256" s="34">
        <f>IF(E256&gt;0, (G256-I256)/E256, "")</f>
        <v/>
      </c>
      <c r="K256" s="34">
        <f>IF(F256&gt;0, (G256-I256)/F256, "")</f>
        <v/>
      </c>
      <c r="L256" s="35" t="n">
        <v>40.25</v>
      </c>
      <c r="M256" s="34">
        <f>IF(AND(ISNUMBER(L256), L256&gt;0), (J256/L256)*42, "")</f>
        <v/>
      </c>
      <c r="N256" s="34">
        <f>IF(M256&lt;&gt;"", M256/10, "")</f>
        <v/>
      </c>
      <c r="O256" s="34">
        <f>M256</f>
        <v/>
      </c>
      <c r="P256" s="34">
        <f>IF(AND(M256&lt;&gt;"", J256&lt;&gt;""), M256-J256, "")</f>
        <v/>
      </c>
      <c r="Q256" s="41" t="inlineStr">
        <is>
          <t>Matched</t>
        </is>
      </c>
      <c r="R256" s="27" t="inlineStr">
        <is>
          <t>Deductions: Bardana: ₹1,154</t>
        </is>
      </c>
    </row>
    <row r="257">
      <c r="A257" s="20" t="n">
        <v>256</v>
      </c>
      <c r="B257" s="21" t="inlineStr">
        <is>
          <t>Mahavir Trading Company</t>
        </is>
      </c>
      <c r="C257" s="21" t="inlineStr">
        <is>
          <t>INWDMSD27/0245 / PO:0054</t>
        </is>
      </c>
      <c r="D257" s="20" t="inlineStr">
        <is>
          <t>16-04-2026</t>
        </is>
      </c>
      <c r="E257" s="37" t="n">
        <v>42.54</v>
      </c>
      <c r="F257" s="38" t="n">
        <v>425.4</v>
      </c>
      <c r="G257" s="39" t="n">
        <v>2835138.13</v>
      </c>
      <c r="H257" s="39" t="n">
        <v>2835138.13</v>
      </c>
      <c r="I257" s="39" t="n">
        <v>1670</v>
      </c>
      <c r="J257" s="39">
        <f>IF(E257&gt;0, (G257-I257)/E257, "")</f>
        <v/>
      </c>
      <c r="K257" s="39">
        <f>IF(F257&gt;0, (G257-I257)/F257, "")</f>
        <v/>
      </c>
      <c r="L257" s="40" t="n">
        <v>39.52</v>
      </c>
      <c r="M257" s="39">
        <f>IF(AND(ISNUMBER(L257), L257&gt;0), (J257/L257)*42, "")</f>
        <v/>
      </c>
      <c r="N257" s="39">
        <f>IF(M257&lt;&gt;"", M257/10, "")</f>
        <v/>
      </c>
      <c r="O257" s="39">
        <f>M257</f>
        <v/>
      </c>
      <c r="P257" s="39">
        <f>IF(AND(M257&lt;&gt;"", J257&lt;&gt;""), M257-J257, "")</f>
        <v/>
      </c>
      <c r="Q257" s="41" t="inlineStr">
        <is>
          <t>Matched</t>
        </is>
      </c>
      <c r="R257" s="21" t="inlineStr">
        <is>
          <t>Deductions: Bardana: ₹1,670</t>
        </is>
      </c>
    </row>
    <row r="258">
      <c r="A258" s="26" t="n">
        <v>257</v>
      </c>
      <c r="B258" s="27" t="inlineStr">
        <is>
          <t>Bhawani Trading Company</t>
        </is>
      </c>
      <c r="C258" s="27" t="inlineStr">
        <is>
          <t>INWDMSD27/0246 / PO:0067</t>
        </is>
      </c>
      <c r="D258" s="26" t="inlineStr">
        <is>
          <t>16-04-2026</t>
        </is>
      </c>
      <c r="E258" s="32" t="n">
        <v>42.85</v>
      </c>
      <c r="F258" s="33" t="n">
        <v>428.5</v>
      </c>
      <c r="G258" s="34" t="n">
        <v>2842330.23</v>
      </c>
      <c r="H258" s="34" t="n">
        <v>2842330.23</v>
      </c>
      <c r="I258" s="34" t="n">
        <v>4218</v>
      </c>
      <c r="J258" s="34">
        <f>IF(E258&gt;0, (G258-I258)/E258, "")</f>
        <v/>
      </c>
      <c r="K258" s="34">
        <f>IF(F258&gt;0, (G258-I258)/F258, "")</f>
        <v/>
      </c>
      <c r="L258" s="35" t="n">
        <v>40.03</v>
      </c>
      <c r="M258" s="34">
        <f>IF(AND(ISNUMBER(L258), L258&gt;0), (J258/L258)*42, "")</f>
        <v/>
      </c>
      <c r="N258" s="34">
        <f>IF(M258&lt;&gt;"", M258/10, "")</f>
        <v/>
      </c>
      <c r="O258" s="34">
        <f>M258</f>
        <v/>
      </c>
      <c r="P258" s="34">
        <f>IF(AND(M258&lt;&gt;"", J258&lt;&gt;""), M258-J258, "")</f>
        <v/>
      </c>
      <c r="Q258" s="41" t="inlineStr">
        <is>
          <t>Matched</t>
        </is>
      </c>
      <c r="R258" s="27" t="inlineStr">
        <is>
          <t>Deductions: Bardana: ₹4,218</t>
        </is>
      </c>
    </row>
    <row r="259">
      <c r="A259" s="20" t="n">
        <v>258</v>
      </c>
      <c r="B259" s="21" t="inlineStr">
        <is>
          <t>Pankaj Bogi &amp; Company</t>
        </is>
      </c>
      <c r="C259" s="21" t="inlineStr">
        <is>
          <t>INWDMSD27/0247 / PO:0068</t>
        </is>
      </c>
      <c r="D259" s="20" t="inlineStr">
        <is>
          <t>16-04-2026</t>
        </is>
      </c>
      <c r="E259" s="37" t="n">
        <v>38.85</v>
      </c>
      <c r="F259" s="38" t="n">
        <v>388.5</v>
      </c>
      <c r="G259" s="39" t="n">
        <v>2588269.5</v>
      </c>
      <c r="H259" s="39" t="n">
        <v>2588269.5</v>
      </c>
      <c r="I259" s="39" t="n">
        <v>877.6083333333333</v>
      </c>
      <c r="J259" s="39">
        <f>IF(E259&gt;0, (G259-I259)/E259, "")</f>
        <v/>
      </c>
      <c r="K259" s="39">
        <f>IF(F259&gt;0, (G259-I259)/F259, "")</f>
        <v/>
      </c>
      <c r="L259" s="40" t="n">
        <v>40.14</v>
      </c>
      <c r="M259" s="39">
        <f>IF(AND(ISNUMBER(L259), L259&gt;0), (J259/L259)*42, "")</f>
        <v/>
      </c>
      <c r="N259" s="39">
        <f>IF(M259&lt;&gt;"", M259/10, "")</f>
        <v/>
      </c>
      <c r="O259" s="39">
        <f>M259</f>
        <v/>
      </c>
      <c r="P259" s="39">
        <f>IF(AND(M259&lt;&gt;"", J259&lt;&gt;""), M259-J259, "")</f>
        <v/>
      </c>
      <c r="Q259" s="41" t="inlineStr">
        <is>
          <t>Matched</t>
        </is>
      </c>
      <c r="R259" s="21" t="inlineStr">
        <is>
          <t>Deductions: Shortage: ₹878</t>
        </is>
      </c>
    </row>
    <row r="260">
      <c r="A260" s="26" t="n">
        <v>259</v>
      </c>
      <c r="B260" s="27" t="inlineStr">
        <is>
          <t>Lucky Enterprises</t>
        </is>
      </c>
      <c r="C260" s="27" t="inlineStr">
        <is>
          <t>INWDMSD27/0248 / PO:0059</t>
        </is>
      </c>
      <c r="D260" s="26" t="inlineStr">
        <is>
          <t>16-04-2026</t>
        </is>
      </c>
      <c r="E260" s="32" t="n">
        <v>53.07000000000001</v>
      </c>
      <c r="F260" s="33" t="n">
        <v>530.7</v>
      </c>
      <c r="G260" s="34" t="n">
        <v>3545076</v>
      </c>
      <c r="H260" s="34" t="n">
        <v>3545076</v>
      </c>
      <c r="I260" s="34" t="n">
        <v>0</v>
      </c>
      <c r="J260" s="34">
        <f>IF(E260&gt;0, (G260-I260)/E260, "")</f>
        <v/>
      </c>
      <c r="K260" s="34">
        <f>IF(F260&gt;0, (G260-I260)/F260, "")</f>
        <v/>
      </c>
      <c r="L260" s="35" t="n">
        <v>39.79</v>
      </c>
      <c r="M260" s="34">
        <f>IF(AND(ISNUMBER(L260), L260&gt;0), (J260/L260)*42, "")</f>
        <v/>
      </c>
      <c r="N260" s="34">
        <f>IF(M260&lt;&gt;"", M260/10, "")</f>
        <v/>
      </c>
      <c r="O260" s="34">
        <f>M260</f>
        <v/>
      </c>
      <c r="P260" s="34">
        <f>IF(AND(M260&lt;&gt;"", J260&lt;&gt;""), M260-J260, "")</f>
        <v/>
      </c>
      <c r="Q260" s="41" t="inlineStr">
        <is>
          <t>Matched</t>
        </is>
      </c>
      <c r="R260" s="27" t="inlineStr">
        <is>
          <t>Fully reconciled &amp; verified</t>
        </is>
      </c>
    </row>
    <row r="261">
      <c r="A261" s="20" t="n">
        <v>260</v>
      </c>
      <c r="B261" s="21" t="inlineStr">
        <is>
          <t>Lucky Enterprises</t>
        </is>
      </c>
      <c r="C261" s="21" t="inlineStr">
        <is>
          <t>INWDMSD27/0249 / PO:0074</t>
        </is>
      </c>
      <c r="D261" s="20" t="inlineStr">
        <is>
          <t>16-04-2026</t>
        </is>
      </c>
      <c r="E261" s="37" t="n">
        <v>23.4</v>
      </c>
      <c r="F261" s="38" t="n">
        <v>234</v>
      </c>
      <c r="G261" s="39" t="n">
        <v>1543050.8</v>
      </c>
      <c r="H261" s="39" t="n">
        <v>1543050.8</v>
      </c>
      <c r="I261" s="39" t="n">
        <v>1952.376666666667</v>
      </c>
      <c r="J261" s="39">
        <f>IF(E261&gt;0, (G261-I261)/E261, "")</f>
        <v/>
      </c>
      <c r="K261" s="39">
        <f>IF(F261&gt;0, (G261-I261)/F261, "")</f>
        <v/>
      </c>
      <c r="L261" s="40" t="n">
        <v>40.03</v>
      </c>
      <c r="M261" s="39">
        <f>IF(AND(ISNUMBER(L261), L261&gt;0), (J261/L261)*42, "")</f>
        <v/>
      </c>
      <c r="N261" s="39">
        <f>IF(M261&lt;&gt;"", M261/10, "")</f>
        <v/>
      </c>
      <c r="O261" s="39">
        <f>M261</f>
        <v/>
      </c>
      <c r="P261" s="39">
        <f>IF(AND(M261&lt;&gt;"", J261&lt;&gt;""), M261-J261, "")</f>
        <v/>
      </c>
      <c r="Q261" s="41" t="inlineStr">
        <is>
          <t>Matched</t>
        </is>
      </c>
      <c r="R261" s="21" t="inlineStr">
        <is>
          <t>Deductions: Shortage: ₹1,952</t>
        </is>
      </c>
    </row>
    <row r="262">
      <c r="A262" s="26" t="n">
        <v>261</v>
      </c>
      <c r="B262" s="27" t="inlineStr">
        <is>
          <t>Lucky Enterprises</t>
        </is>
      </c>
      <c r="C262" s="27" t="inlineStr">
        <is>
          <t>INWDMSD27/0249 / PO:0060</t>
        </is>
      </c>
      <c r="D262" s="26" t="inlineStr">
        <is>
          <t>16-04-2026</t>
        </is>
      </c>
      <c r="E262" s="32" t="n">
        <v>18.9</v>
      </c>
      <c r="F262" s="33" t="n">
        <v>189</v>
      </c>
      <c r="G262" s="34" t="n">
        <v>1291428.8</v>
      </c>
      <c r="H262" s="34" t="n">
        <v>1291428.8</v>
      </c>
      <c r="I262" s="34" t="n">
        <v>0</v>
      </c>
      <c r="J262" s="34">
        <f>IF(E262&gt;0, (G262-I262)/E262, "")</f>
        <v/>
      </c>
      <c r="K262" s="34">
        <f>IF(F262&gt;0, (G262-I262)/F262, "")</f>
        <v/>
      </c>
      <c r="L262" s="35" t="n">
        <v>40.03</v>
      </c>
      <c r="M262" s="34">
        <f>IF(AND(ISNUMBER(L262), L262&gt;0), (J262/L262)*42, "")</f>
        <v/>
      </c>
      <c r="N262" s="34">
        <f>IF(M262&lt;&gt;"", M262/10, "")</f>
        <v/>
      </c>
      <c r="O262" s="34">
        <f>M262</f>
        <v/>
      </c>
      <c r="P262" s="34">
        <f>IF(AND(M262&lt;&gt;"", J262&lt;&gt;""), M262-J262, "")</f>
        <v/>
      </c>
      <c r="Q262" s="41" t="inlineStr">
        <is>
          <t>Matched</t>
        </is>
      </c>
      <c r="R262" s="27" t="inlineStr">
        <is>
          <t>Fully reconciled &amp; verified</t>
        </is>
      </c>
    </row>
    <row r="263">
      <c r="A263" s="20" t="n">
        <v>262</v>
      </c>
      <c r="B263" s="21" t="inlineStr">
        <is>
          <t>Mahavir Trading Company</t>
        </is>
      </c>
      <c r="C263" s="21" t="inlineStr">
        <is>
          <t>INWDMSD27/0250 / PO:0069</t>
        </is>
      </c>
      <c r="D263" s="20" t="inlineStr">
        <is>
          <t>16-04-2026</t>
        </is>
      </c>
      <c r="E263" s="37" t="n">
        <v>30.65</v>
      </c>
      <c r="F263" s="38" t="n">
        <v>306.5</v>
      </c>
      <c r="G263" s="39" t="n">
        <v>2007688.5</v>
      </c>
      <c r="H263" s="39" t="n">
        <v>2007688.5</v>
      </c>
      <c r="I263" s="39" t="n">
        <v>1206</v>
      </c>
      <c r="J263" s="39">
        <f>IF(E263&gt;0, (G263-I263)/E263, "")</f>
        <v/>
      </c>
      <c r="K263" s="39">
        <f>IF(F263&gt;0, (G263-I263)/F263, "")</f>
        <v/>
      </c>
      <c r="L263" s="40" t="n">
        <v>40.07</v>
      </c>
      <c r="M263" s="39">
        <f>IF(AND(ISNUMBER(L263), L263&gt;0), (J263/L263)*42, "")</f>
        <v/>
      </c>
      <c r="N263" s="39">
        <f>IF(M263&lt;&gt;"", M263/10, "")</f>
        <v/>
      </c>
      <c r="O263" s="39">
        <f>M263</f>
        <v/>
      </c>
      <c r="P263" s="39">
        <f>IF(AND(M263&lt;&gt;"", J263&lt;&gt;""), M263-J263, "")</f>
        <v/>
      </c>
      <c r="Q263" s="41" t="inlineStr">
        <is>
          <t>Matched</t>
        </is>
      </c>
      <c r="R263" s="21" t="inlineStr">
        <is>
          <t>Deductions: Bardana: ₹1,206</t>
        </is>
      </c>
    </row>
    <row r="264">
      <c r="A264" s="26" t="n">
        <v>263</v>
      </c>
      <c r="B264" s="27" t="inlineStr">
        <is>
          <t>Bhawani Trading Company</t>
        </is>
      </c>
      <c r="C264" s="27" t="inlineStr">
        <is>
          <t>INWDMSD27/0253 / PO:0067</t>
        </is>
      </c>
      <c r="D264" s="26" t="inlineStr">
        <is>
          <t>17-04-2026</t>
        </is>
      </c>
      <c r="E264" s="32" t="n">
        <v>27.38</v>
      </c>
      <c r="F264" s="33" t="n">
        <v>273.8</v>
      </c>
      <c r="G264" s="34" t="n">
        <v>1827501.09</v>
      </c>
      <c r="H264" s="34" t="n">
        <v>1827501.09</v>
      </c>
      <c r="I264" s="34" t="n">
        <v>5137.886402654867</v>
      </c>
      <c r="J264" s="34">
        <f>IF(E264&gt;0, (G264-I264)/E264, "")</f>
        <v/>
      </c>
      <c r="K264" s="34">
        <f>IF(F264&gt;0, (G264-I264)/F264, "")</f>
        <v/>
      </c>
      <c r="L264" s="35" t="n">
        <v>39.86</v>
      </c>
      <c r="M264" s="34">
        <f>IF(AND(ISNUMBER(L264), L264&gt;0), (J264/L264)*42, "")</f>
        <v/>
      </c>
      <c r="N264" s="34">
        <f>IF(M264&lt;&gt;"", M264/10, "")</f>
        <v/>
      </c>
      <c r="O264" s="34">
        <f>M264</f>
        <v/>
      </c>
      <c r="P264" s="34">
        <f>IF(AND(M264&lt;&gt;"", J264&lt;&gt;""), M264-J264, "")</f>
        <v/>
      </c>
      <c r="Q264" s="41" t="inlineStr">
        <is>
          <t>Matched</t>
        </is>
      </c>
      <c r="R264" s="27" t="inlineStr">
        <is>
          <t>Deductions: Shortage: ₹2,426, Bardana: ₹2,712</t>
        </is>
      </c>
    </row>
    <row r="265">
      <c r="A265" s="20" t="n">
        <v>264</v>
      </c>
      <c r="B265" s="21" t="inlineStr">
        <is>
          <t>Mahavir Trading Company</t>
        </is>
      </c>
      <c r="C265" s="21" t="inlineStr">
        <is>
          <t>INWDMSD27/0252 / PO:0069</t>
        </is>
      </c>
      <c r="D265" s="20" t="inlineStr">
        <is>
          <t>17-04-2026</t>
        </is>
      </c>
      <c r="E265" s="37" t="n">
        <v>30.45</v>
      </c>
      <c r="F265" s="38" t="n">
        <v>304.5</v>
      </c>
      <c r="G265" s="39" t="n">
        <v>1994370.5</v>
      </c>
      <c r="H265" s="39" t="n">
        <v>1994370.5</v>
      </c>
      <c r="I265" s="39" t="n">
        <v>1198</v>
      </c>
      <c r="J265" s="39">
        <f>IF(E265&gt;0, (G265-I265)/E265, "")</f>
        <v/>
      </c>
      <c r="K265" s="39">
        <f>IF(F265&gt;0, (G265-I265)/F265, "")</f>
        <v/>
      </c>
      <c r="L265" s="40" t="n">
        <v>39.54</v>
      </c>
      <c r="M265" s="39">
        <f>IF(AND(ISNUMBER(L265), L265&gt;0), (J265/L265)*42, "")</f>
        <v/>
      </c>
      <c r="N265" s="39">
        <f>IF(M265&lt;&gt;"", M265/10, "")</f>
        <v/>
      </c>
      <c r="O265" s="39">
        <f>M265</f>
        <v/>
      </c>
      <c r="P265" s="39">
        <f>IF(AND(M265&lt;&gt;"", J265&lt;&gt;""), M265-J265, "")</f>
        <v/>
      </c>
      <c r="Q265" s="41" t="inlineStr">
        <is>
          <t>Matched</t>
        </is>
      </c>
      <c r="R265" s="21" t="inlineStr">
        <is>
          <t>Deductions: Bardana: ₹1,198</t>
        </is>
      </c>
    </row>
    <row r="266">
      <c r="A266" s="26" t="n">
        <v>265</v>
      </c>
      <c r="B266" s="27" t="inlineStr">
        <is>
          <t>Jai Sri Rama Trading Company</t>
        </is>
      </c>
      <c r="C266" s="27" t="inlineStr">
        <is>
          <t>INWDMSD27/0254 / PO:0066</t>
        </is>
      </c>
      <c r="D266" s="26" t="inlineStr">
        <is>
          <t>17-04-2026</t>
        </is>
      </c>
      <c r="E266" s="32" t="n">
        <v>40.36</v>
      </c>
      <c r="F266" s="33" t="n">
        <v>403.6</v>
      </c>
      <c r="G266" s="34" t="n">
        <v>2705302.64</v>
      </c>
      <c r="H266" s="34" t="n">
        <v>2705302.64</v>
      </c>
      <c r="I266" s="34" t="n">
        <v>10498.63269265367</v>
      </c>
      <c r="J266" s="34">
        <f>IF(E266&gt;0, (G266-I266)/E266, "")</f>
        <v/>
      </c>
      <c r="K266" s="34">
        <f>IF(F266&gt;0, (G266-I266)/F266, "")</f>
        <v/>
      </c>
      <c r="L266" s="35" t="n">
        <v>39.31</v>
      </c>
      <c r="M266" s="34">
        <f>IF(AND(ISNUMBER(L266), L266&gt;0), (J266/L266)*42, "")</f>
        <v/>
      </c>
      <c r="N266" s="34">
        <f>IF(M266&lt;&gt;"", M266/10, "")</f>
        <v/>
      </c>
      <c r="O266" s="34">
        <f>M266</f>
        <v/>
      </c>
      <c r="P266" s="34">
        <f>IF(AND(M266&lt;&gt;"", J266&lt;&gt;""), M266-J266, "")</f>
        <v/>
      </c>
      <c r="Q266" s="41" t="inlineStr">
        <is>
          <t>Matched</t>
        </is>
      </c>
      <c r="R266" s="27" t="inlineStr">
        <is>
          <t>Deductions: Shortage: ₹9,937, Bardana: ₹334, Brokerage: ₹228</t>
        </is>
      </c>
    </row>
    <row r="267">
      <c r="A267" s="20" t="n">
        <v>266</v>
      </c>
      <c r="B267" s="21" t="inlineStr">
        <is>
          <t>Jai Sri Rama Trading Company</t>
        </is>
      </c>
      <c r="C267" s="21" t="inlineStr">
        <is>
          <t>INWDMSD27/0255 / PO:0055</t>
        </is>
      </c>
      <c r="D267" s="20" t="inlineStr">
        <is>
          <t>17-04-2026</t>
        </is>
      </c>
      <c r="E267" s="37" t="n">
        <v>30.33</v>
      </c>
      <c r="F267" s="38" t="n">
        <v>303.3</v>
      </c>
      <c r="G267" s="39" t="n">
        <v>2054630.06</v>
      </c>
      <c r="H267" s="39" t="n">
        <v>2054630.06</v>
      </c>
      <c r="I267" s="39" t="n">
        <v>6872.312806387225</v>
      </c>
      <c r="J267" s="39">
        <f>IF(E267&gt;0, (G267-I267)/E267, "")</f>
        <v/>
      </c>
      <c r="K267" s="39">
        <f>IF(F267&gt;0, (G267-I267)/F267, "")</f>
        <v/>
      </c>
      <c r="L267" s="40" t="n">
        <v>39.63</v>
      </c>
      <c r="M267" s="39">
        <f>IF(AND(ISNUMBER(L267), L267&gt;0), (J267/L267)*42, "")</f>
        <v/>
      </c>
      <c r="N267" s="39">
        <f>IF(M267&lt;&gt;"", M267/10, "")</f>
        <v/>
      </c>
      <c r="O267" s="39">
        <f>M267</f>
        <v/>
      </c>
      <c r="P267" s="39">
        <f>IF(AND(M267&lt;&gt;"", J267&lt;&gt;""), M267-J267, "")</f>
        <v/>
      </c>
      <c r="Q267" s="41" t="inlineStr">
        <is>
          <t>Matched</t>
        </is>
      </c>
      <c r="R267" s="21" t="inlineStr">
        <is>
          <t>Deductions: Shortage: ₹6,562, Bardana: ₹250, Brokerage: ₹60</t>
        </is>
      </c>
    </row>
    <row r="268">
      <c r="A268" s="26" t="n">
        <v>267</v>
      </c>
      <c r="B268" s="27" t="inlineStr">
        <is>
          <t>Jai Sri Rama Trading Company</t>
        </is>
      </c>
      <c r="C268" s="27" t="inlineStr">
        <is>
          <t>INWDMSD27/0256 / PO:0057</t>
        </is>
      </c>
      <c r="D268" s="26" t="inlineStr">
        <is>
          <t>17-04-2026</t>
        </is>
      </c>
      <c r="E268" s="32" t="n">
        <v>30.3</v>
      </c>
      <c r="F268" s="33" t="n">
        <v>303</v>
      </c>
      <c r="G268" s="34" t="n">
        <v>2047173.42</v>
      </c>
      <c r="H268" s="34" t="n">
        <v>2047173.42</v>
      </c>
      <c r="I268" s="34" t="n">
        <v>281.868</v>
      </c>
      <c r="J268" s="34">
        <f>IF(E268&gt;0, (G268-I268)/E268, "")</f>
        <v/>
      </c>
      <c r="K268" s="34">
        <f>IF(F268&gt;0, (G268-I268)/F268, "")</f>
        <v/>
      </c>
      <c r="L268" s="35" t="n">
        <v>40.01</v>
      </c>
      <c r="M268" s="34">
        <f>IF(AND(ISNUMBER(L268), L268&gt;0), (J268/L268)*42, "")</f>
        <v/>
      </c>
      <c r="N268" s="34">
        <f>IF(M268&lt;&gt;"", M268/10, "")</f>
        <v/>
      </c>
      <c r="O268" s="34">
        <f>M268</f>
        <v/>
      </c>
      <c r="P268" s="34">
        <f>IF(AND(M268&lt;&gt;"", J268&lt;&gt;""), M268-J268, "")</f>
        <v/>
      </c>
      <c r="Q268" s="41" t="inlineStr">
        <is>
          <t>Matched</t>
        </is>
      </c>
      <c r="R268" s="27" t="inlineStr">
        <is>
          <t>Deductions: Bardana: ₹249, Brokerage: ₹33</t>
        </is>
      </c>
    </row>
    <row r="269">
      <c r="A269" s="20" t="n">
        <v>268</v>
      </c>
      <c r="B269" s="21" t="inlineStr">
        <is>
          <t>Mahavir Trading Company</t>
        </is>
      </c>
      <c r="C269" s="21" t="inlineStr">
        <is>
          <t>INWDMSD27/0257 / PO:0069</t>
        </is>
      </c>
      <c r="D269" s="20" t="inlineStr">
        <is>
          <t>17-04-2026</t>
        </is>
      </c>
      <c r="E269" s="37" t="n">
        <v>30.4</v>
      </c>
      <c r="F269" s="38" t="n">
        <v>304</v>
      </c>
      <c r="G269" s="39" t="n">
        <v>2001029.5</v>
      </c>
      <c r="H269" s="39" t="n">
        <v>2001029.5</v>
      </c>
      <c r="I269" s="39" t="n">
        <v>7927.59</v>
      </c>
      <c r="J269" s="39">
        <f>IF(E269&gt;0, (G269-I269)/E269, "")</f>
        <v/>
      </c>
      <c r="K269" s="39">
        <f>IF(F269&gt;0, (G269-I269)/F269, "")</f>
        <v/>
      </c>
      <c r="L269" s="40" t="n">
        <v>40.22</v>
      </c>
      <c r="M269" s="39">
        <f>IF(AND(ISNUMBER(L269), L269&gt;0), (J269/L269)*42, "")</f>
        <v/>
      </c>
      <c r="N269" s="39">
        <f>IF(M269&lt;&gt;"", M269/10, "")</f>
        <v/>
      </c>
      <c r="O269" s="39">
        <f>M269</f>
        <v/>
      </c>
      <c r="P269" s="39">
        <f>IF(AND(M269&lt;&gt;"", J269&lt;&gt;""), M269-J269, "")</f>
        <v/>
      </c>
      <c r="Q269" s="41" t="inlineStr">
        <is>
          <t>Matched</t>
        </is>
      </c>
      <c r="R269" s="21" t="inlineStr">
        <is>
          <t>Deductions: Shortage: ₹6,726, Bardana: ₹1,202</t>
        </is>
      </c>
    </row>
    <row r="270">
      <c r="A270" s="26" t="n">
        <v>269</v>
      </c>
      <c r="B270" s="27" t="inlineStr">
        <is>
          <t>Jai Sri Rama Trading Company</t>
        </is>
      </c>
      <c r="C270" s="27" t="inlineStr">
        <is>
          <t>INWDMSD27/0258 / PO:0073</t>
        </is>
      </c>
      <c r="D270" s="26" t="inlineStr">
        <is>
          <t>17-04-2026</t>
        </is>
      </c>
      <c r="E270" s="32" t="n">
        <v>28.47</v>
      </c>
      <c r="F270" s="33" t="n">
        <v>284.7</v>
      </c>
      <c r="G270" s="34" t="n">
        <v>1914891.01</v>
      </c>
      <c r="H270" s="34" t="n">
        <v>1914891.01</v>
      </c>
      <c r="I270" s="34" t="n">
        <v>9386.022985491862</v>
      </c>
      <c r="J270" s="34">
        <f>IF(E270&gt;0, (G270-I270)/E270, "")</f>
        <v/>
      </c>
      <c r="K270" s="34">
        <f>IF(F270&gt;0, (G270-I270)/F270, "")</f>
        <v/>
      </c>
      <c r="L270" s="35" t="n">
        <v>40</v>
      </c>
      <c r="M270" s="34">
        <f>IF(AND(ISNUMBER(L270), L270&gt;0), (J270/L270)*42, "")</f>
        <v/>
      </c>
      <c r="N270" s="34">
        <f>IF(M270&lt;&gt;"", M270/10, "")</f>
        <v/>
      </c>
      <c r="O270" s="34">
        <f>M270</f>
        <v/>
      </c>
      <c r="P270" s="34">
        <f>IF(AND(M270&lt;&gt;"", J270&lt;&gt;""), M270-J270, "")</f>
        <v/>
      </c>
      <c r="Q270" s="41" t="inlineStr">
        <is>
          <t>Matched</t>
        </is>
      </c>
      <c r="R270" s="27" t="inlineStr">
        <is>
          <t>Deductions: Shortage: ₹9,012, Bardana: ₹236, Brokerage: ₹138</t>
        </is>
      </c>
    </row>
    <row r="271">
      <c r="A271" s="20" t="n">
        <v>270</v>
      </c>
      <c r="B271" s="21" t="inlineStr">
        <is>
          <t>Jai Sri Rama Trading Company</t>
        </is>
      </c>
      <c r="C271" s="21" t="inlineStr">
        <is>
          <t>INWDMSD27/0259 / PO:0071</t>
        </is>
      </c>
      <c r="D271" s="20" t="inlineStr">
        <is>
          <t>17-04-2026</t>
        </is>
      </c>
      <c r="E271" s="37" t="n">
        <v>29.75</v>
      </c>
      <c r="F271" s="38" t="n">
        <v>297.5</v>
      </c>
      <c r="G271" s="39" t="n">
        <v>1996321.18</v>
      </c>
      <c r="H271" s="39" t="n">
        <v>1996321.18</v>
      </c>
      <c r="I271" s="39" t="n">
        <v>17356.93489946019</v>
      </c>
      <c r="J271" s="39">
        <f>IF(E271&gt;0, (G271-I271)/E271, "")</f>
        <v/>
      </c>
      <c r="K271" s="39">
        <f>IF(F271&gt;0, (G271-I271)/F271, "")</f>
        <v/>
      </c>
      <c r="L271" s="40" t="n">
        <v>39.63</v>
      </c>
      <c r="M271" s="39">
        <f>IF(AND(ISNUMBER(L271), L271&gt;0), (J271/L271)*42, "")</f>
        <v/>
      </c>
      <c r="N271" s="39">
        <f>IF(M271&lt;&gt;"", M271/10, "")</f>
        <v/>
      </c>
      <c r="O271" s="39">
        <f>M271</f>
        <v/>
      </c>
      <c r="P271" s="39">
        <f>IF(AND(M271&lt;&gt;"", J271&lt;&gt;""), M271-J271, "")</f>
        <v/>
      </c>
      <c r="Q271" s="41" t="inlineStr">
        <is>
          <t>Matched</t>
        </is>
      </c>
      <c r="R271" s="21" t="inlineStr">
        <is>
          <t>Deductions: Shortage: ₹16,905, Bardana: ₹247, Brokerage: ₹205</t>
        </is>
      </c>
    </row>
    <row r="272">
      <c r="A272" s="26" t="n">
        <v>271</v>
      </c>
      <c r="B272" s="27" t="inlineStr">
        <is>
          <t>Jai Sri Rama Trading Company</t>
        </is>
      </c>
      <c r="C272" s="27" t="inlineStr">
        <is>
          <t>INWDMSD27/0260 / PO:0072</t>
        </is>
      </c>
      <c r="D272" s="26" t="inlineStr">
        <is>
          <t>18-04-2026</t>
        </is>
      </c>
      <c r="E272" s="32" t="n">
        <v>27.82</v>
      </c>
      <c r="F272" s="33" t="n">
        <v>278.2</v>
      </c>
      <c r="G272" s="34" t="n">
        <v>1857304.94</v>
      </c>
      <c r="H272" s="34" t="n">
        <v>1857304.94</v>
      </c>
      <c r="I272" s="34" t="n">
        <v>4092.938658678287</v>
      </c>
      <c r="J272" s="34">
        <f>IF(E272&gt;0, (G272-I272)/E272, "")</f>
        <v/>
      </c>
      <c r="K272" s="34">
        <f>IF(F272&gt;0, (G272-I272)/F272, "")</f>
        <v/>
      </c>
      <c r="L272" s="35" t="n">
        <v>39.95</v>
      </c>
      <c r="M272" s="34">
        <f>IF(AND(ISNUMBER(L272), L272&gt;0), (J272/L272)*42, "")</f>
        <v/>
      </c>
      <c r="N272" s="34">
        <f>IF(M272&lt;&gt;"", M272/10, "")</f>
        <v/>
      </c>
      <c r="O272" s="34">
        <f>M272</f>
        <v/>
      </c>
      <c r="P272" s="34">
        <f>IF(AND(M272&lt;&gt;"", J272&lt;&gt;""), M272-J272, "")</f>
        <v/>
      </c>
      <c r="Q272" s="41" t="inlineStr">
        <is>
          <t>Matched</t>
        </is>
      </c>
      <c r="R272" s="27" t="inlineStr">
        <is>
          <t>Deductions: Shortage: ₹3,709, Bardana: ₹230, Brokerage: ₹154</t>
        </is>
      </c>
    </row>
    <row r="273">
      <c r="A273" s="20" t="n">
        <v>272</v>
      </c>
      <c r="B273" s="21" t="inlineStr">
        <is>
          <t>Mahavir Trading Company</t>
        </is>
      </c>
      <c r="C273" s="21" t="inlineStr">
        <is>
          <t>INWDMSD27/0261 / PO:0069</t>
        </is>
      </c>
      <c r="D273" s="20" t="inlineStr">
        <is>
          <t>18-04-2026</t>
        </is>
      </c>
      <c r="E273" s="37" t="n">
        <v>29.89</v>
      </c>
      <c r="F273" s="38" t="n">
        <v>298.9</v>
      </c>
      <c r="G273" s="39" t="n">
        <v>1961075.5</v>
      </c>
      <c r="H273" s="39" t="n">
        <v>1961075.5</v>
      </c>
      <c r="I273" s="39" t="n">
        <v>1311.18</v>
      </c>
      <c r="J273" s="39">
        <f>IF(E273&gt;0, (G273-I273)/E273, "")</f>
        <v/>
      </c>
      <c r="K273" s="39">
        <f>IF(F273&gt;0, (G273-I273)/F273, "")</f>
        <v/>
      </c>
      <c r="L273" s="40" t="n">
        <v>40.04</v>
      </c>
      <c r="M273" s="39">
        <f>IF(AND(ISNUMBER(L273), L273&gt;0), (J273/L273)*42, "")</f>
        <v/>
      </c>
      <c r="N273" s="39">
        <f>IF(M273&lt;&gt;"", M273/10, "")</f>
        <v/>
      </c>
      <c r="O273" s="39">
        <f>M273</f>
        <v/>
      </c>
      <c r="P273" s="39">
        <f>IF(AND(M273&lt;&gt;"", J273&lt;&gt;""), M273-J273, "")</f>
        <v/>
      </c>
      <c r="Q273" s="41" t="inlineStr">
        <is>
          <t>Matched</t>
        </is>
      </c>
      <c r="R273" s="21" t="inlineStr">
        <is>
          <t>Deductions: Shortage: ₹133, Bardana: ₹1,178</t>
        </is>
      </c>
    </row>
    <row r="274">
      <c r="A274" s="26" t="n">
        <v>273</v>
      </c>
      <c r="B274" s="27" t="inlineStr">
        <is>
          <t>DP Traders</t>
        </is>
      </c>
      <c r="C274" s="27" t="inlineStr">
        <is>
          <t>INWDMSD27/0262 / PO:0077</t>
        </is>
      </c>
      <c r="D274" s="26" t="inlineStr">
        <is>
          <t>18-04-2026</t>
        </is>
      </c>
      <c r="E274" s="32" t="n">
        <v>34.71</v>
      </c>
      <c r="F274" s="33" t="n">
        <v>347.1</v>
      </c>
      <c r="G274" s="34" t="n">
        <v>2340436.84</v>
      </c>
      <c r="H274" s="34" t="n">
        <v>2340436.84</v>
      </c>
      <c r="I274" s="34" t="n">
        <v>6501.399005235602</v>
      </c>
      <c r="J274" s="34">
        <f>IF(E274&gt;0, (G274-I274)/E274, "")</f>
        <v/>
      </c>
      <c r="K274" s="34">
        <f>IF(F274&gt;0, (G274-I274)/F274, "")</f>
        <v/>
      </c>
      <c r="L274" s="35" t="n">
        <v>39.53</v>
      </c>
      <c r="M274" s="34">
        <f>IF(AND(ISNUMBER(L274), L274&gt;0), (J274/L274)*42, "")</f>
        <v/>
      </c>
      <c r="N274" s="34">
        <f>IF(M274&lt;&gt;"", M274/10, "")</f>
        <v/>
      </c>
      <c r="O274" s="34">
        <f>M274</f>
        <v/>
      </c>
      <c r="P274" s="34">
        <f>IF(AND(M274&lt;&gt;"", J274&lt;&gt;""), M274-J274, "")</f>
        <v/>
      </c>
      <c r="Q274" s="41" t="inlineStr">
        <is>
          <t>Matched</t>
        </is>
      </c>
      <c r="R274" s="27" t="inlineStr">
        <is>
          <t>Deductions: Shortage: ₹3,063, Bardana: ₹3,438</t>
        </is>
      </c>
    </row>
    <row r="275">
      <c r="A275" s="20" t="n">
        <v>274</v>
      </c>
      <c r="B275" s="21" t="inlineStr">
        <is>
          <t>Ram Dayal Ved Prakash</t>
        </is>
      </c>
      <c r="C275" s="21" t="inlineStr">
        <is>
          <t>INWDMSD27/0263 / PO:0081</t>
        </is>
      </c>
      <c r="D275" s="20" t="inlineStr">
        <is>
          <t>18-04-2026</t>
        </is>
      </c>
      <c r="E275" s="37" t="n">
        <v>30.54</v>
      </c>
      <c r="F275" s="38" t="n">
        <v>305.4</v>
      </c>
      <c r="G275" s="39" t="n">
        <v>2037730.45</v>
      </c>
      <c r="H275" s="39" t="n">
        <v>2037730.45</v>
      </c>
      <c r="I275" s="39" t="n">
        <v>1014.806000996016</v>
      </c>
      <c r="J275" s="39">
        <f>IF(E275&gt;0, (G275-I275)/E275, "")</f>
        <v/>
      </c>
      <c r="K275" s="39">
        <f>IF(F275&gt;0, (G275-I275)/F275, "")</f>
        <v/>
      </c>
      <c r="L275" s="40" t="n">
        <v>40.41</v>
      </c>
      <c r="M275" s="39">
        <f>IF(AND(ISNUMBER(L275), L275&gt;0), (J275/L275)*42, "")</f>
        <v/>
      </c>
      <c r="N275" s="39">
        <f>IF(M275&lt;&gt;"", M275/10, "")</f>
        <v/>
      </c>
      <c r="O275" s="39">
        <f>M275</f>
        <v/>
      </c>
      <c r="P275" s="39">
        <f>IF(AND(M275&lt;&gt;"", J275&lt;&gt;""), M275-J275, "")</f>
        <v/>
      </c>
      <c r="Q275" s="41" t="inlineStr">
        <is>
          <t>Matched</t>
        </is>
      </c>
      <c r="R275" s="21" t="inlineStr">
        <is>
          <t>Deductions: Shortage: ₹1,015</t>
        </is>
      </c>
    </row>
    <row r="276">
      <c r="A276" s="26" t="n">
        <v>275</v>
      </c>
      <c r="B276" s="27" t="inlineStr">
        <is>
          <t>Ram Dayal Ved Prakash</t>
        </is>
      </c>
      <c r="C276" s="27" t="inlineStr">
        <is>
          <t>INWDMSD27/0264 / PO:0079</t>
        </is>
      </c>
      <c r="D276" s="26" t="inlineStr">
        <is>
          <t>18-04-2026</t>
        </is>
      </c>
      <c r="E276" s="32" t="n">
        <v>34.09</v>
      </c>
      <c r="F276" s="33" t="n">
        <v>340.9</v>
      </c>
      <c r="G276" s="34" t="n">
        <v>2237667.04</v>
      </c>
      <c r="H276" s="34" t="n">
        <v>2237667.04</v>
      </c>
      <c r="I276" s="34" t="n">
        <v>4195.625700000001</v>
      </c>
      <c r="J276" s="34">
        <f>IF(E276&gt;0, (G276-I276)/E276, "")</f>
        <v/>
      </c>
      <c r="K276" s="34">
        <f>IF(F276&gt;0, (G276-I276)/F276, "")</f>
        <v/>
      </c>
      <c r="L276" s="35" t="n">
        <v>39.86</v>
      </c>
      <c r="M276" s="34">
        <f>IF(AND(ISNUMBER(L276), L276&gt;0), (J276/L276)*42, "")</f>
        <v/>
      </c>
      <c r="N276" s="34">
        <f>IF(M276&lt;&gt;"", M276/10, "")</f>
        <v/>
      </c>
      <c r="O276" s="34">
        <f>M276</f>
        <v/>
      </c>
      <c r="P276" s="34">
        <f>IF(AND(M276&lt;&gt;"", J276&lt;&gt;""), M276-J276, "")</f>
        <v/>
      </c>
      <c r="Q276" s="41" t="inlineStr">
        <is>
          <t>Matched</t>
        </is>
      </c>
      <c r="R276" s="27" t="inlineStr">
        <is>
          <t>Deductions: Shortage: ₹4,196</t>
        </is>
      </c>
    </row>
    <row r="277">
      <c r="A277" s="20" t="n">
        <v>276</v>
      </c>
      <c r="B277" s="21" t="inlineStr">
        <is>
          <t>Mahavir Trading Company</t>
        </is>
      </c>
      <c r="C277" s="21" t="inlineStr">
        <is>
          <t>INWDMSD27/0265 / PO:0076</t>
        </is>
      </c>
      <c r="D277" s="20" t="inlineStr">
        <is>
          <t>18-04-2026</t>
        </is>
      </c>
      <c r="E277" s="37" t="n">
        <v>31.52</v>
      </c>
      <c r="F277" s="38" t="n">
        <v>315.2</v>
      </c>
      <c r="G277" s="39" t="n">
        <v>2066193.4</v>
      </c>
      <c r="H277" s="39" t="n">
        <v>2066193.4</v>
      </c>
      <c r="I277" s="39" t="n">
        <v>0</v>
      </c>
      <c r="J277" s="39">
        <f>IF(E277&gt;0, (G277-I277)/E277, "")</f>
        <v/>
      </c>
      <c r="K277" s="39">
        <f>IF(F277&gt;0, (G277-I277)/F277, "")</f>
        <v/>
      </c>
      <c r="L277" s="40" t="n">
        <v>39.95</v>
      </c>
      <c r="M277" s="39">
        <f>IF(AND(ISNUMBER(L277), L277&gt;0), (J277/L277)*42, "")</f>
        <v/>
      </c>
      <c r="N277" s="39">
        <f>IF(M277&lt;&gt;"", M277/10, "")</f>
        <v/>
      </c>
      <c r="O277" s="39">
        <f>M277</f>
        <v/>
      </c>
      <c r="P277" s="39">
        <f>IF(AND(M277&lt;&gt;"", J277&lt;&gt;""), M277-J277, "")</f>
        <v/>
      </c>
      <c r="Q277" s="41" t="inlineStr">
        <is>
          <t>Matched</t>
        </is>
      </c>
      <c r="R277" s="21" t="inlineStr">
        <is>
          <t>Fully reconciled &amp; verified</t>
        </is>
      </c>
    </row>
    <row r="278">
      <c r="A278" s="26" t="n">
        <v>277</v>
      </c>
      <c r="B278" s="27" t="inlineStr">
        <is>
          <t>Ram Dayal Ved Prakash</t>
        </is>
      </c>
      <c r="C278" s="27" t="inlineStr">
        <is>
          <t>INWDMSD27/0266 / PO:0080</t>
        </is>
      </c>
      <c r="D278" s="26" t="inlineStr">
        <is>
          <t>19-04-2026</t>
        </is>
      </c>
      <c r="E278" s="32" t="n">
        <v>31.78</v>
      </c>
      <c r="F278" s="33" t="n">
        <v>317.8</v>
      </c>
      <c r="G278" s="34" t="n">
        <v>2097638.21</v>
      </c>
      <c r="H278" s="34" t="n">
        <v>2097638.21</v>
      </c>
      <c r="I278" s="34" t="n">
        <v>0</v>
      </c>
      <c r="J278" s="34">
        <f>IF(E278&gt;0, (G278-I278)/E278, "")</f>
        <v/>
      </c>
      <c r="K278" s="34">
        <f>IF(F278&gt;0, (G278-I278)/F278, "")</f>
        <v/>
      </c>
      <c r="L278" s="35" t="n">
        <v>39.97</v>
      </c>
      <c r="M278" s="34">
        <f>IF(AND(ISNUMBER(L278), L278&gt;0), (J278/L278)*42, "")</f>
        <v/>
      </c>
      <c r="N278" s="34">
        <f>IF(M278&lt;&gt;"", M278/10, "")</f>
        <v/>
      </c>
      <c r="O278" s="34">
        <f>M278</f>
        <v/>
      </c>
      <c r="P278" s="34">
        <f>IF(AND(M278&lt;&gt;"", J278&lt;&gt;""), M278-J278, "")</f>
        <v/>
      </c>
      <c r="Q278" s="41" t="inlineStr">
        <is>
          <t>Matched</t>
        </is>
      </c>
      <c r="R278" s="27" t="inlineStr">
        <is>
          <t>Fully reconciled &amp; verified</t>
        </is>
      </c>
    </row>
    <row r="279">
      <c r="A279" s="20" t="n">
        <v>278</v>
      </c>
      <c r="B279" s="21" t="inlineStr">
        <is>
          <t>Bhawani Trading Company</t>
        </is>
      </c>
      <c r="C279" s="21" t="inlineStr">
        <is>
          <t>INWDMSD27/0267 / PO:0067</t>
        </is>
      </c>
      <c r="D279" s="20" t="inlineStr">
        <is>
          <t>19-04-2026</t>
        </is>
      </c>
      <c r="E279" s="37" t="n">
        <v>36.23999999999999</v>
      </c>
      <c r="F279" s="38" t="n">
        <v>362.4</v>
      </c>
      <c r="G279" s="39" t="n">
        <v>2417800.11</v>
      </c>
      <c r="H279" s="39" t="n">
        <v>2417800.11</v>
      </c>
      <c r="I279" s="39" t="n">
        <v>5676.957731605351</v>
      </c>
      <c r="J279" s="39">
        <f>IF(E279&gt;0, (G279-I279)/E279, "")</f>
        <v/>
      </c>
      <c r="K279" s="39">
        <f>IF(F279&gt;0, (G279-I279)/F279, "")</f>
        <v/>
      </c>
      <c r="L279" s="40" t="n">
        <v>39.91</v>
      </c>
      <c r="M279" s="39">
        <f>IF(AND(ISNUMBER(L279), L279&gt;0), (J279/L279)*42, "")</f>
        <v/>
      </c>
      <c r="N279" s="39">
        <f>IF(M279&lt;&gt;"", M279/10, "")</f>
        <v/>
      </c>
      <c r="O279" s="39">
        <f>M279</f>
        <v/>
      </c>
      <c r="P279" s="39">
        <f>IF(AND(M279&lt;&gt;"", J279&lt;&gt;""), M279-J279, "")</f>
        <v/>
      </c>
      <c r="Q279" s="41" t="inlineStr">
        <is>
          <t>Matched</t>
        </is>
      </c>
      <c r="R279" s="21" t="inlineStr">
        <is>
          <t>Deductions: Shortage: ₹2,089, Bardana: ₹3,588</t>
        </is>
      </c>
    </row>
    <row r="280">
      <c r="A280" s="26" t="n">
        <v>279</v>
      </c>
      <c r="B280" s="27" t="inlineStr">
        <is>
          <t>Bhawani Trading Company</t>
        </is>
      </c>
      <c r="C280" s="27" t="inlineStr">
        <is>
          <t>INWDMSD27/0268 / PO:0067</t>
        </is>
      </c>
      <c r="D280" s="26" t="inlineStr">
        <is>
          <t>19-04-2026</t>
        </is>
      </c>
      <c r="E280" s="32" t="n">
        <v>43.68</v>
      </c>
      <c r="F280" s="33" t="n">
        <v>436.8</v>
      </c>
      <c r="G280" s="34" t="n">
        <v>2915106.82</v>
      </c>
      <c r="H280" s="34" t="n">
        <v>2915106.82</v>
      </c>
      <c r="I280" s="34" t="n">
        <v>55763.76500937507</v>
      </c>
      <c r="J280" s="34">
        <f>IF(E280&gt;0, (G280-I280)/E280, "")</f>
        <v/>
      </c>
      <c r="K280" s="34">
        <f>IF(F280&gt;0, (G280-I280)/F280, "")</f>
        <v/>
      </c>
      <c r="L280" s="35" t="n">
        <v>39</v>
      </c>
      <c r="M280" s="34">
        <f>IF(AND(ISNUMBER(L280), L280&gt;0), (J280/L280)*42, "")</f>
        <v/>
      </c>
      <c r="N280" s="34">
        <f>IF(M280&lt;&gt;"", M280/10, "")</f>
        <v/>
      </c>
      <c r="O280" s="34">
        <f>M280</f>
        <v/>
      </c>
      <c r="P280" s="34">
        <f>IF(AND(M280&lt;&gt;"", J280&lt;&gt;""), M280-J280, "")</f>
        <v/>
      </c>
      <c r="Q280" s="41" t="inlineStr">
        <is>
          <t>Matched</t>
        </is>
      </c>
      <c r="R280" s="27" t="inlineStr">
        <is>
          <t>Deductions: Oil: ₹47,934, Shortage: ₹3,504, Bardana: ₹4,326</t>
        </is>
      </c>
    </row>
    <row r="281">
      <c r="A281" s="20" t="n">
        <v>280</v>
      </c>
      <c r="B281" s="21" t="inlineStr">
        <is>
          <t>Bhawani Trading Company</t>
        </is>
      </c>
      <c r="C281" s="21" t="inlineStr">
        <is>
          <t>INWDMSD27/0269 / PO:0082</t>
        </is>
      </c>
      <c r="D281" s="20" t="inlineStr">
        <is>
          <t>19-04-2026</t>
        </is>
      </c>
      <c r="E281" s="37" t="n">
        <v>30.34</v>
      </c>
      <c r="F281" s="38" t="n">
        <v>303.4</v>
      </c>
      <c r="G281" s="39" t="n">
        <v>2001094</v>
      </c>
      <c r="H281" s="39" t="n">
        <v>2001094</v>
      </c>
      <c r="I281" s="39" t="n">
        <v>3000</v>
      </c>
      <c r="J281" s="39">
        <f>IF(E281&gt;0, (G281-I281)/E281, "")</f>
        <v/>
      </c>
      <c r="K281" s="39">
        <f>IF(F281&gt;0, (G281-I281)/F281, "")</f>
        <v/>
      </c>
      <c r="L281" s="40" t="n">
        <v>40.16</v>
      </c>
      <c r="M281" s="39">
        <f>IF(AND(ISNUMBER(L281), L281&gt;0), (J281/L281)*42, "")</f>
        <v/>
      </c>
      <c r="N281" s="39">
        <f>IF(M281&lt;&gt;"", M281/10, "")</f>
        <v/>
      </c>
      <c r="O281" s="39">
        <f>M281</f>
        <v/>
      </c>
      <c r="P281" s="39">
        <f>IF(AND(M281&lt;&gt;"", J281&lt;&gt;""), M281-J281, "")</f>
        <v/>
      </c>
      <c r="Q281" s="41" t="inlineStr">
        <is>
          <t>Matched</t>
        </is>
      </c>
      <c r="R281" s="21" t="inlineStr">
        <is>
          <t>Deductions: Bardana: ₹3,000</t>
        </is>
      </c>
    </row>
    <row r="282">
      <c r="A282" s="26" t="n">
        <v>281</v>
      </c>
      <c r="B282" s="27" t="inlineStr">
        <is>
          <t>Bhawani Trading Company</t>
        </is>
      </c>
      <c r="C282" s="27" t="inlineStr">
        <is>
          <t>INWDMSD27/0270 / PO:0082</t>
        </is>
      </c>
      <c r="D282" s="26" t="inlineStr">
        <is>
          <t>19-04-2026</t>
        </is>
      </c>
      <c r="E282" s="32" t="n">
        <v>37.77</v>
      </c>
      <c r="F282" s="33" t="n">
        <v>377.7</v>
      </c>
      <c r="G282" s="34" t="n">
        <v>2497365.31</v>
      </c>
      <c r="H282" s="34" t="n">
        <v>2497365.31</v>
      </c>
      <c r="I282" s="34" t="n">
        <v>9013.547529113248</v>
      </c>
      <c r="J282" s="34">
        <f>IF(E282&gt;0, (G282-I282)/E282, "")</f>
        <v/>
      </c>
      <c r="K282" s="34">
        <f>IF(F282&gt;0, (G282-I282)/F282, "")</f>
        <v/>
      </c>
      <c r="L282" s="35" t="n">
        <v>41.07</v>
      </c>
      <c r="M282" s="34">
        <f>IF(AND(ISNUMBER(L282), L282&gt;0), (J282/L282)*42, "")</f>
        <v/>
      </c>
      <c r="N282" s="34">
        <f>IF(M282&lt;&gt;"", M282/10, "")</f>
        <v/>
      </c>
      <c r="O282" s="34">
        <f>M282</f>
        <v/>
      </c>
      <c r="P282" s="34">
        <f>IF(AND(M282&lt;&gt;"", J282&lt;&gt;""), M282-J282, "")</f>
        <v/>
      </c>
      <c r="Q282" s="41" t="inlineStr">
        <is>
          <t>Matched</t>
        </is>
      </c>
      <c r="R282" s="27" t="inlineStr">
        <is>
          <t>Deductions: Shortage: ₹5,270, Bardana: ₹3,744</t>
        </is>
      </c>
    </row>
    <row r="283">
      <c r="A283" s="20" t="n">
        <v>282</v>
      </c>
      <c r="B283" s="21" t="inlineStr">
        <is>
          <t>Jai Sri Rama Trading Company</t>
        </is>
      </c>
      <c r="C283" s="21" t="inlineStr">
        <is>
          <t>INWDMSD27/0271 / PO:0083</t>
        </is>
      </c>
      <c r="D283" s="20" t="inlineStr">
        <is>
          <t>19-04-2026</t>
        </is>
      </c>
      <c r="E283" s="37" t="n">
        <v>25.07</v>
      </c>
      <c r="F283" s="38" t="n">
        <v>250.7</v>
      </c>
      <c r="G283" s="39" t="n">
        <v>1636601.71</v>
      </c>
      <c r="H283" s="39" t="n">
        <v>1636601.71</v>
      </c>
      <c r="I283" s="39" t="n">
        <v>1267.527934221146</v>
      </c>
      <c r="J283" s="39">
        <f>IF(E283&gt;0, (G283-I283)/E283, "")</f>
        <v/>
      </c>
      <c r="K283" s="39">
        <f>IF(F283&gt;0, (G283-I283)/F283, "")</f>
        <v/>
      </c>
      <c r="L283" s="40" t="n">
        <v>39.04</v>
      </c>
      <c r="M283" s="39">
        <f>IF(AND(ISNUMBER(L283), L283&gt;0), (J283/L283)*42, "")</f>
        <v/>
      </c>
      <c r="N283" s="39">
        <f>IF(M283&lt;&gt;"", M283/10, "")</f>
        <v/>
      </c>
      <c r="O283" s="39">
        <f>M283</f>
        <v/>
      </c>
      <c r="P283" s="39">
        <f>IF(AND(M283&lt;&gt;"", J283&lt;&gt;""), M283-J283, "")</f>
        <v/>
      </c>
      <c r="Q283" s="41" t="inlineStr">
        <is>
          <t>Matched</t>
        </is>
      </c>
      <c r="R283" s="21" t="inlineStr">
        <is>
          <t>Deductions: Shortage: ₹726, Bardana: ₹206, Brokerage: ₹335</t>
        </is>
      </c>
    </row>
    <row r="284">
      <c r="A284" s="26" t="n">
        <v>283</v>
      </c>
      <c r="B284" s="27" t="inlineStr">
        <is>
          <t>Mahavir Trading Company</t>
        </is>
      </c>
      <c r="C284" s="27" t="inlineStr">
        <is>
          <t>INWDMSD27/0272 / PO:0078</t>
        </is>
      </c>
      <c r="D284" s="26" t="inlineStr">
        <is>
          <t>19-04-2026</t>
        </is>
      </c>
      <c r="E284" s="32" t="n">
        <v>31.11</v>
      </c>
      <c r="F284" s="33" t="n">
        <v>311.1</v>
      </c>
      <c r="G284" s="34" t="n">
        <v>2066255.36</v>
      </c>
      <c r="H284" s="34" t="n">
        <v>2066255.36</v>
      </c>
      <c r="I284" s="34" t="n">
        <v>1222</v>
      </c>
      <c r="J284" s="34">
        <f>IF(E284&gt;0, (G284-I284)/E284, "")</f>
        <v/>
      </c>
      <c r="K284" s="34">
        <f>IF(F284&gt;0, (G284-I284)/F284, "")</f>
        <v/>
      </c>
      <c r="L284" s="35" t="n">
        <v>40.09</v>
      </c>
      <c r="M284" s="34">
        <f>IF(AND(ISNUMBER(L284), L284&gt;0), (J284/L284)*42, "")</f>
        <v/>
      </c>
      <c r="N284" s="34">
        <f>IF(M284&lt;&gt;"", M284/10, "")</f>
        <v/>
      </c>
      <c r="O284" s="34">
        <f>M284</f>
        <v/>
      </c>
      <c r="P284" s="34">
        <f>IF(AND(M284&lt;&gt;"", J284&lt;&gt;""), M284-J284, "")</f>
        <v/>
      </c>
      <c r="Q284" s="41" t="inlineStr">
        <is>
          <t>Matched</t>
        </is>
      </c>
      <c r="R284" s="27" t="inlineStr">
        <is>
          <t>Deductions: Bardana: ₹1,222</t>
        </is>
      </c>
    </row>
    <row r="285">
      <c r="A285" s="20" t="n">
        <v>284</v>
      </c>
      <c r="B285" s="21" t="inlineStr">
        <is>
          <t>Jai Sri Rama Trading Company</t>
        </is>
      </c>
      <c r="C285" s="21" t="inlineStr">
        <is>
          <t>INWDMSD27/0273 / PO:0084</t>
        </is>
      </c>
      <c r="D285" s="20" t="inlineStr">
        <is>
          <t>19-04-2026</t>
        </is>
      </c>
      <c r="E285" s="37" t="n">
        <v>18.06</v>
      </c>
      <c r="F285" s="38" t="n">
        <v>180.6</v>
      </c>
      <c r="G285" s="39" t="n">
        <v>1187694.5</v>
      </c>
      <c r="H285" s="39" t="n">
        <v>1187694.5</v>
      </c>
      <c r="I285" s="39" t="n">
        <v>13691.0416966688</v>
      </c>
      <c r="J285" s="39">
        <f>IF(E285&gt;0, (G285-I285)/E285, "")</f>
        <v/>
      </c>
      <c r="K285" s="39">
        <f>IF(F285&gt;0, (G285-I285)/F285, "")</f>
        <v/>
      </c>
      <c r="L285" s="40" t="n">
        <v>38.95</v>
      </c>
      <c r="M285" s="39">
        <f>IF(AND(ISNUMBER(L285), L285&gt;0), (J285/L285)*42, "")</f>
        <v/>
      </c>
      <c r="N285" s="39">
        <f>IF(M285&lt;&gt;"", M285/10, "")</f>
        <v/>
      </c>
      <c r="O285" s="39">
        <f>M285</f>
        <v/>
      </c>
      <c r="P285" s="39">
        <f>IF(AND(M285&lt;&gt;"", J285&lt;&gt;""), M285-J285, "")</f>
        <v/>
      </c>
      <c r="Q285" s="41" t="inlineStr">
        <is>
          <t>Matched</t>
        </is>
      </c>
      <c r="R285" s="21" t="inlineStr">
        <is>
          <t>Deductions: Oil: ₹10,877, Shortage: ₹2,458, Bardana: ₹149, Brokerage: ₹207</t>
        </is>
      </c>
    </row>
    <row r="286">
      <c r="A286" s="26" t="n">
        <v>285</v>
      </c>
      <c r="B286" s="27" t="inlineStr">
        <is>
          <t>Jai Sri Rama Trading Company</t>
        </is>
      </c>
      <c r="C286" s="27" t="inlineStr">
        <is>
          <t>INWDMSD27/0274 / PO:0085</t>
        </is>
      </c>
      <c r="D286" s="26" t="inlineStr">
        <is>
          <t>19-04-2026</t>
        </is>
      </c>
      <c r="E286" s="32" t="n">
        <v>31.01</v>
      </c>
      <c r="F286" s="33" t="n">
        <v>310.1</v>
      </c>
      <c r="G286" s="34" t="n">
        <v>2048074.71</v>
      </c>
      <c r="H286" s="34" t="n">
        <v>2048074.71</v>
      </c>
      <c r="I286" s="34" t="n">
        <v>37058.82625568451</v>
      </c>
      <c r="J286" s="34">
        <f>IF(E286&gt;0, (G286-I286)/E286, "")</f>
        <v/>
      </c>
      <c r="K286" s="34">
        <f>IF(F286&gt;0, (G286-I286)/F286, "")</f>
        <v/>
      </c>
      <c r="L286" s="35" t="n">
        <v>38.63</v>
      </c>
      <c r="M286" s="34">
        <f>IF(AND(ISNUMBER(L286), L286&gt;0), (J286/L286)*42, "")</f>
        <v/>
      </c>
      <c r="N286" s="34">
        <f>IF(M286&lt;&gt;"", M286/10, "")</f>
        <v/>
      </c>
      <c r="O286" s="34">
        <f>M286</f>
        <v/>
      </c>
      <c r="P286" s="34">
        <f>IF(AND(M286&lt;&gt;"", J286&lt;&gt;""), M286-J286, "")</f>
        <v/>
      </c>
      <c r="Q286" s="41" t="inlineStr">
        <is>
          <t>Matched</t>
        </is>
      </c>
      <c r="R286" s="27" t="inlineStr">
        <is>
          <t>Deductions: Oil: ₹22,028, Shortage: ₹1,536, Bardana: ₹256, Brokerage: ₹13,239</t>
        </is>
      </c>
    </row>
    <row r="287">
      <c r="A287" s="20" t="n">
        <v>286</v>
      </c>
      <c r="B287" s="21" t="inlineStr">
        <is>
          <t>Ram Dayal Ved Prakash</t>
        </is>
      </c>
      <c r="C287" s="21" t="inlineStr">
        <is>
          <t>INWDMSD27/0275 / PO:0087</t>
        </is>
      </c>
      <c r="D287" s="20" t="inlineStr">
        <is>
          <t>19-04-2026</t>
        </is>
      </c>
      <c r="E287" s="37" t="n">
        <v>31.17</v>
      </c>
      <c r="F287" s="38" t="n">
        <v>311.7</v>
      </c>
      <c r="G287" s="39" t="n">
        <v>2023202.3</v>
      </c>
      <c r="H287" s="39" t="n">
        <v>2023202.3</v>
      </c>
      <c r="I287" s="39" t="n">
        <v>0</v>
      </c>
      <c r="J287" s="39">
        <f>IF(E287&gt;0, (G287-I287)/E287, "")</f>
        <v/>
      </c>
      <c r="K287" s="39">
        <f>IF(F287&gt;0, (G287-I287)/F287, "")</f>
        <v/>
      </c>
      <c r="L287" s="40" t="n">
        <v>39.57</v>
      </c>
      <c r="M287" s="39">
        <f>IF(AND(ISNUMBER(L287), L287&gt;0), (J287/L287)*42, "")</f>
        <v/>
      </c>
      <c r="N287" s="39">
        <f>IF(M287&lt;&gt;"", M287/10, "")</f>
        <v/>
      </c>
      <c r="O287" s="39">
        <f>M287</f>
        <v/>
      </c>
      <c r="P287" s="39">
        <f>IF(AND(M287&lt;&gt;"", J287&lt;&gt;""), M287-J287, "")</f>
        <v/>
      </c>
      <c r="Q287" s="41" t="inlineStr">
        <is>
          <t>Matched</t>
        </is>
      </c>
      <c r="R287" s="21" t="inlineStr">
        <is>
          <t>Fully reconciled &amp; verified</t>
        </is>
      </c>
    </row>
    <row r="288">
      <c r="A288" s="26" t="n">
        <v>287</v>
      </c>
      <c r="B288" s="27" t="inlineStr">
        <is>
          <t>Bhawani Trading Company</t>
        </is>
      </c>
      <c r="C288" s="27" t="inlineStr">
        <is>
          <t>INWDMSD27/0276 / PO:0082</t>
        </is>
      </c>
      <c r="D288" s="26" t="inlineStr">
        <is>
          <t>20-04-2026</t>
        </is>
      </c>
      <c r="E288" s="32" t="n">
        <v>30.51</v>
      </c>
      <c r="F288" s="33" t="n">
        <v>305.1</v>
      </c>
      <c r="G288" s="34" t="n">
        <v>2009098.38</v>
      </c>
      <c r="H288" s="34" t="n">
        <v>2009098.38</v>
      </c>
      <c r="I288" s="34" t="n">
        <v>3012</v>
      </c>
      <c r="J288" s="34">
        <f>IF(E288&gt;0, (G288-I288)/E288, "")</f>
        <v/>
      </c>
      <c r="K288" s="34">
        <f>IF(F288&gt;0, (G288-I288)/F288, "")</f>
        <v/>
      </c>
      <c r="L288" s="35" t="n">
        <v>40.46</v>
      </c>
      <c r="M288" s="34">
        <f>IF(AND(ISNUMBER(L288), L288&gt;0), (J288/L288)*42, "")</f>
        <v/>
      </c>
      <c r="N288" s="34">
        <f>IF(M288&lt;&gt;"", M288/10, "")</f>
        <v/>
      </c>
      <c r="O288" s="34">
        <f>M288</f>
        <v/>
      </c>
      <c r="P288" s="34">
        <f>IF(AND(M288&lt;&gt;"", J288&lt;&gt;""), M288-J288, "")</f>
        <v/>
      </c>
      <c r="Q288" s="41" t="inlineStr">
        <is>
          <t>Matched</t>
        </is>
      </c>
      <c r="R288" s="27" t="inlineStr">
        <is>
          <t>Deductions: Bardana: ₹3,012</t>
        </is>
      </c>
    </row>
    <row r="289">
      <c r="A289" s="20" t="n">
        <v>288</v>
      </c>
      <c r="B289" s="21" t="inlineStr">
        <is>
          <t>Bhawani Trading Company</t>
        </is>
      </c>
      <c r="C289" s="21" t="inlineStr">
        <is>
          <t>INWDMSD27/0277 / PO:0082</t>
        </is>
      </c>
      <c r="D289" s="20" t="inlineStr">
        <is>
          <t>20-04-2026</t>
        </is>
      </c>
      <c r="E289" s="37" t="n">
        <v>27.49</v>
      </c>
      <c r="F289" s="38" t="n">
        <v>274.9</v>
      </c>
      <c r="G289" s="39" t="n">
        <v>1808988.98</v>
      </c>
      <c r="H289" s="39" t="n">
        <v>1808988.98</v>
      </c>
      <c r="I289" s="39" t="n">
        <v>2712</v>
      </c>
      <c r="J289" s="39">
        <f>IF(E289&gt;0, (G289-I289)/E289, "")</f>
        <v/>
      </c>
      <c r="K289" s="39">
        <f>IF(F289&gt;0, (G289-I289)/F289, "")</f>
        <v/>
      </c>
      <c r="L289" s="40" t="n">
        <v>39.53</v>
      </c>
      <c r="M289" s="39">
        <f>IF(AND(ISNUMBER(L289), L289&gt;0), (J289/L289)*42, "")</f>
        <v/>
      </c>
      <c r="N289" s="39">
        <f>IF(M289&lt;&gt;"", M289/10, "")</f>
        <v/>
      </c>
      <c r="O289" s="39">
        <f>M289</f>
        <v/>
      </c>
      <c r="P289" s="39">
        <f>IF(AND(M289&lt;&gt;"", J289&lt;&gt;""), M289-J289, "")</f>
        <v/>
      </c>
      <c r="Q289" s="41" t="inlineStr">
        <is>
          <t>Matched</t>
        </is>
      </c>
      <c r="R289" s="21" t="inlineStr">
        <is>
          <t>Deductions: Bardana: ₹2,712</t>
        </is>
      </c>
    </row>
    <row r="290">
      <c r="A290" s="26" t="n">
        <v>289</v>
      </c>
      <c r="B290" s="27" t="inlineStr">
        <is>
          <t>Bhawani Trading Company</t>
        </is>
      </c>
      <c r="C290" s="27" t="inlineStr">
        <is>
          <t>INWDMSD27/0278 / PO:0082</t>
        </is>
      </c>
      <c r="D290" s="26" t="inlineStr">
        <is>
          <t>20-04-2026</t>
        </is>
      </c>
      <c r="E290" s="32" t="n">
        <v>41.86</v>
      </c>
      <c r="F290" s="33" t="n">
        <v>418.6</v>
      </c>
      <c r="G290" s="34" t="n">
        <v>2761509.72</v>
      </c>
      <c r="H290" s="34" t="n">
        <v>2761509.72</v>
      </c>
      <c r="I290" s="34" t="n">
        <v>4140</v>
      </c>
      <c r="J290" s="34">
        <f>IF(E290&gt;0, (G290-I290)/E290, "")</f>
        <v/>
      </c>
      <c r="K290" s="34">
        <f>IF(F290&gt;0, (G290-I290)/F290, "")</f>
        <v/>
      </c>
      <c r="L290" s="35" t="n">
        <v>40.26</v>
      </c>
      <c r="M290" s="34">
        <f>IF(AND(ISNUMBER(L290), L290&gt;0), (J290/L290)*42, "")</f>
        <v/>
      </c>
      <c r="N290" s="34">
        <f>IF(M290&lt;&gt;"", M290/10, "")</f>
        <v/>
      </c>
      <c r="O290" s="34">
        <f>M290</f>
        <v/>
      </c>
      <c r="P290" s="34">
        <f>IF(AND(M290&lt;&gt;"", J290&lt;&gt;""), M290-J290, "")</f>
        <v/>
      </c>
      <c r="Q290" s="41" t="inlineStr">
        <is>
          <t>Matched</t>
        </is>
      </c>
      <c r="R290" s="27" t="inlineStr">
        <is>
          <t>Deductions: Bardana: ₹4,140</t>
        </is>
      </c>
    </row>
    <row r="291">
      <c r="A291" s="20" t="n">
        <v>290</v>
      </c>
      <c r="B291" s="21" t="inlineStr">
        <is>
          <t>Ram Dayal Ved Prakash</t>
        </is>
      </c>
      <c r="C291" s="21" t="inlineStr">
        <is>
          <t>INWDMSD27/0279 / PO:0086</t>
        </is>
      </c>
      <c r="D291" s="20" t="inlineStr">
        <is>
          <t>20-04-2026</t>
        </is>
      </c>
      <c r="E291" s="37" t="n">
        <v>31.73</v>
      </c>
      <c r="F291" s="38" t="n">
        <v>317.3</v>
      </c>
      <c r="G291" s="39" t="n">
        <v>2065302.35</v>
      </c>
      <c r="H291" s="39" t="n">
        <v>2065302.35</v>
      </c>
      <c r="I291" s="39" t="n">
        <v>0</v>
      </c>
      <c r="J291" s="39">
        <f>IF(E291&gt;0, (G291-I291)/E291, "")</f>
        <v/>
      </c>
      <c r="K291" s="39">
        <f>IF(F291&gt;0, (G291-I291)/F291, "")</f>
        <v/>
      </c>
      <c r="L291" s="40" t="n">
        <v>40.23</v>
      </c>
      <c r="M291" s="39">
        <f>IF(AND(ISNUMBER(L291), L291&gt;0), (J291/L291)*42, "")</f>
        <v/>
      </c>
      <c r="N291" s="39">
        <f>IF(M291&lt;&gt;"", M291/10, "")</f>
        <v/>
      </c>
      <c r="O291" s="39">
        <f>M291</f>
        <v/>
      </c>
      <c r="P291" s="39">
        <f>IF(AND(M291&lt;&gt;"", J291&lt;&gt;""), M291-J291, "")</f>
        <v/>
      </c>
      <c r="Q291" s="41" t="inlineStr">
        <is>
          <t>Matched</t>
        </is>
      </c>
      <c r="R291" s="21" t="inlineStr">
        <is>
          <t>Fully reconciled &amp; verified</t>
        </is>
      </c>
    </row>
    <row r="292">
      <c r="A292" s="26" t="n">
        <v>291</v>
      </c>
      <c r="B292" s="27" t="inlineStr">
        <is>
          <t>Mahavir Trading Company</t>
        </is>
      </c>
      <c r="C292" s="27" t="inlineStr">
        <is>
          <t>INWDMSD27/0280 / PO:0078</t>
        </is>
      </c>
      <c r="D292" s="26" t="inlineStr">
        <is>
          <t>20-04-2026</t>
        </is>
      </c>
      <c r="E292" s="32" t="n">
        <v>30.26</v>
      </c>
      <c r="F292" s="33" t="n">
        <v>302.6</v>
      </c>
      <c r="G292" s="34" t="n">
        <v>2012153.15</v>
      </c>
      <c r="H292" s="34" t="n">
        <v>2012153.15</v>
      </c>
      <c r="I292" s="34" t="n">
        <v>1190</v>
      </c>
      <c r="J292" s="34">
        <f>IF(E292&gt;0, (G292-I292)/E292, "")</f>
        <v/>
      </c>
      <c r="K292" s="34">
        <f>IF(F292&gt;0, (G292-I292)/F292, "")</f>
        <v/>
      </c>
      <c r="L292" s="35" t="n">
        <v>40.71</v>
      </c>
      <c r="M292" s="34">
        <f>IF(AND(ISNUMBER(L292), L292&gt;0), (J292/L292)*42, "")</f>
        <v/>
      </c>
      <c r="N292" s="34">
        <f>IF(M292&lt;&gt;"", M292/10, "")</f>
        <v/>
      </c>
      <c r="O292" s="34">
        <f>M292</f>
        <v/>
      </c>
      <c r="P292" s="34">
        <f>IF(AND(M292&lt;&gt;"", J292&lt;&gt;""), M292-J292, "")</f>
        <v/>
      </c>
      <c r="Q292" s="41" t="inlineStr">
        <is>
          <t>Matched</t>
        </is>
      </c>
      <c r="R292" s="27" t="inlineStr">
        <is>
          <t>Deductions: Bardana: ₹1,190</t>
        </is>
      </c>
    </row>
    <row r="293">
      <c r="A293" s="20" t="n">
        <v>292</v>
      </c>
      <c r="B293" s="21" t="inlineStr">
        <is>
          <t>Mahavir Trading Company</t>
        </is>
      </c>
      <c r="C293" s="21" t="inlineStr">
        <is>
          <t>INWDMSD27/0282 / PO:0076</t>
        </is>
      </c>
      <c r="D293" s="20" t="inlineStr">
        <is>
          <t>20-04-2026</t>
        </is>
      </c>
      <c r="E293" s="37" t="n">
        <v>38.87</v>
      </c>
      <c r="F293" s="38" t="n">
        <v>388.7</v>
      </c>
      <c r="G293" s="39" t="n">
        <v>2553723.48</v>
      </c>
      <c r="H293" s="39" t="n">
        <v>2553723.48</v>
      </c>
      <c r="I293" s="39" t="n">
        <v>1528</v>
      </c>
      <c r="J293" s="39">
        <f>IF(E293&gt;0, (G293-I293)/E293, "")</f>
        <v/>
      </c>
      <c r="K293" s="39">
        <f>IF(F293&gt;0, (G293-I293)/F293, "")</f>
        <v/>
      </c>
      <c r="L293" s="40" t="n">
        <v>39.91</v>
      </c>
      <c r="M293" s="39">
        <f>IF(AND(ISNUMBER(L293), L293&gt;0), (J293/L293)*42, "")</f>
        <v/>
      </c>
      <c r="N293" s="39">
        <f>IF(M293&lt;&gt;"", M293/10, "")</f>
        <v/>
      </c>
      <c r="O293" s="39">
        <f>M293</f>
        <v/>
      </c>
      <c r="P293" s="39">
        <f>IF(AND(M293&lt;&gt;"", J293&lt;&gt;""), M293-J293, "")</f>
        <v/>
      </c>
      <c r="Q293" s="41" t="inlineStr">
        <is>
          <t>Matched</t>
        </is>
      </c>
      <c r="R293" s="21" t="inlineStr">
        <is>
          <t>Deductions: Bardana: ₹1,528</t>
        </is>
      </c>
    </row>
    <row r="294">
      <c r="A294" s="26" t="n">
        <v>293</v>
      </c>
      <c r="B294" s="27" t="inlineStr">
        <is>
          <t>Mahavir Trading Company</t>
        </is>
      </c>
      <c r="C294" s="27" t="inlineStr">
        <is>
          <t>INWDMSD27/0281 / PO:0078</t>
        </is>
      </c>
      <c r="D294" s="26" t="inlineStr">
        <is>
          <t>20-04-2026</t>
        </is>
      </c>
      <c r="E294" s="32" t="n">
        <v>41.98999999999999</v>
      </c>
      <c r="F294" s="33" t="n">
        <v>419.9</v>
      </c>
      <c r="G294" s="34" t="n">
        <v>2793342.02</v>
      </c>
      <c r="H294" s="34" t="n">
        <v>2793342.02</v>
      </c>
      <c r="I294" s="34" t="n">
        <v>1652</v>
      </c>
      <c r="J294" s="34">
        <f>IF(E294&gt;0, (G294-I294)/E294, "")</f>
        <v/>
      </c>
      <c r="K294" s="34">
        <f>IF(F294&gt;0, (G294-I294)/F294, "")</f>
        <v/>
      </c>
      <c r="L294" s="35" t="n">
        <v>40.38</v>
      </c>
      <c r="M294" s="34">
        <f>IF(AND(ISNUMBER(L294), L294&gt;0), (J294/L294)*42, "")</f>
        <v/>
      </c>
      <c r="N294" s="34">
        <f>IF(M294&lt;&gt;"", M294/10, "")</f>
        <v/>
      </c>
      <c r="O294" s="34">
        <f>M294</f>
        <v/>
      </c>
      <c r="P294" s="34">
        <f>IF(AND(M294&lt;&gt;"", J294&lt;&gt;""), M294-J294, "")</f>
        <v/>
      </c>
      <c r="Q294" s="41" t="inlineStr">
        <is>
          <t>Matched</t>
        </is>
      </c>
      <c r="R294" s="27" t="inlineStr">
        <is>
          <t>Deductions: Bardana: ₹1,652</t>
        </is>
      </c>
    </row>
    <row r="295">
      <c r="A295" s="20" t="n">
        <v>294</v>
      </c>
      <c r="B295" s="21" t="inlineStr">
        <is>
          <t>Mahavir Trading Company</t>
        </is>
      </c>
      <c r="C295" s="21" t="inlineStr">
        <is>
          <t>INWDMSD27/0283 / PO:0078</t>
        </is>
      </c>
      <c r="D295" s="20" t="inlineStr">
        <is>
          <t>20-04-2026</t>
        </is>
      </c>
      <c r="E295" s="37" t="n">
        <v>15.23</v>
      </c>
      <c r="F295" s="38" t="n">
        <v>152.3</v>
      </c>
      <c r="G295" s="39" t="n">
        <v>1014531</v>
      </c>
      <c r="H295" s="39" t="n">
        <v>1014531</v>
      </c>
      <c r="I295" s="39" t="n">
        <v>600</v>
      </c>
      <c r="J295" s="39">
        <f>IF(E295&gt;0, (G295-I295)/E295, "")</f>
        <v/>
      </c>
      <c r="K295" s="39">
        <f>IF(F295&gt;0, (G295-I295)/F295, "")</f>
        <v/>
      </c>
      <c r="L295" s="40" t="n">
        <v>40.21</v>
      </c>
      <c r="M295" s="39">
        <f>IF(AND(ISNUMBER(L295), L295&gt;0), (J295/L295)*42, "")</f>
        <v/>
      </c>
      <c r="N295" s="39">
        <f>IF(M295&lt;&gt;"", M295/10, "")</f>
        <v/>
      </c>
      <c r="O295" s="39">
        <f>M295</f>
        <v/>
      </c>
      <c r="P295" s="39">
        <f>IF(AND(M295&lt;&gt;"", J295&lt;&gt;""), M295-J295, "")</f>
        <v/>
      </c>
      <c r="Q295" s="41" t="inlineStr">
        <is>
          <t>Matched</t>
        </is>
      </c>
      <c r="R295" s="21" t="inlineStr">
        <is>
          <t>Deductions: Bardana: ₹600</t>
        </is>
      </c>
    </row>
    <row r="296">
      <c r="A296" s="26" t="n">
        <v>295</v>
      </c>
      <c r="B296" s="27" t="inlineStr">
        <is>
          <t>Mahavir Trading Company</t>
        </is>
      </c>
      <c r="C296" s="27" t="inlineStr">
        <is>
          <t>INWDMSD27/0284 / PO:0078</t>
        </is>
      </c>
      <c r="D296" s="26" t="inlineStr">
        <is>
          <t>20-04-2026</t>
        </is>
      </c>
      <c r="E296" s="32" t="n">
        <v>32.08</v>
      </c>
      <c r="F296" s="33" t="n">
        <v>320.8</v>
      </c>
      <c r="G296" s="34" t="n">
        <v>2130515.1</v>
      </c>
      <c r="H296" s="34" t="n">
        <v>2130515.1</v>
      </c>
      <c r="I296" s="34" t="n">
        <v>1260</v>
      </c>
      <c r="J296" s="34">
        <f>IF(E296&gt;0, (G296-I296)/E296, "")</f>
        <v/>
      </c>
      <c r="K296" s="34">
        <f>IF(F296&gt;0, (G296-I296)/F296, "")</f>
        <v/>
      </c>
      <c r="L296" s="35" t="n">
        <v>39.81</v>
      </c>
      <c r="M296" s="34">
        <f>IF(AND(ISNUMBER(L296), L296&gt;0), (J296/L296)*42, "")</f>
        <v/>
      </c>
      <c r="N296" s="34">
        <f>IF(M296&lt;&gt;"", M296/10, "")</f>
        <v/>
      </c>
      <c r="O296" s="34">
        <f>M296</f>
        <v/>
      </c>
      <c r="P296" s="34">
        <f>IF(AND(M296&lt;&gt;"", J296&lt;&gt;""), M296-J296, "")</f>
        <v/>
      </c>
      <c r="Q296" s="41" t="inlineStr">
        <is>
          <t>Matched</t>
        </is>
      </c>
      <c r="R296" s="27" t="inlineStr">
        <is>
          <t>Deductions: Bardana: ₹1,260</t>
        </is>
      </c>
    </row>
    <row r="297">
      <c r="A297" s="20" t="n">
        <v>296</v>
      </c>
      <c r="B297" s="21" t="inlineStr">
        <is>
          <t>Jai Sri Rama Trading Company</t>
        </is>
      </c>
      <c r="C297" s="21" t="inlineStr">
        <is>
          <t>INWDMSD27/0285 / PO:0097</t>
        </is>
      </c>
      <c r="D297" s="20" t="inlineStr">
        <is>
          <t>21-04-2026</t>
        </is>
      </c>
      <c r="E297" s="37" t="n">
        <v>31.08</v>
      </c>
      <c r="F297" s="38" t="n">
        <v>310.8</v>
      </c>
      <c r="G297" s="39" t="n">
        <v>2082102.84</v>
      </c>
      <c r="H297" s="39" t="n">
        <v>2082102.84</v>
      </c>
      <c r="I297" s="39" t="n">
        <v>5262.205333333333</v>
      </c>
      <c r="J297" s="39">
        <f>IF(E297&gt;0, (G297-I297)/E297, "")</f>
        <v/>
      </c>
      <c r="K297" s="39">
        <f>IF(F297&gt;0, (G297-I297)/F297, "")</f>
        <v/>
      </c>
      <c r="L297" s="40" t="n">
        <v>39.84</v>
      </c>
      <c r="M297" s="39">
        <f>IF(AND(ISNUMBER(L297), L297&gt;0), (J297/L297)*42, "")</f>
        <v/>
      </c>
      <c r="N297" s="39">
        <f>IF(M297&lt;&gt;"", M297/10, "")</f>
        <v/>
      </c>
      <c r="O297" s="39">
        <f>M297</f>
        <v/>
      </c>
      <c r="P297" s="39">
        <f>IF(AND(M297&lt;&gt;"", J297&lt;&gt;""), M297-J297, "")</f>
        <v/>
      </c>
      <c r="Q297" s="41" t="inlineStr">
        <is>
          <t>Matched</t>
        </is>
      </c>
      <c r="R297" s="21" t="inlineStr">
        <is>
          <t>Deductions: Shortage: ₹5,006, Bardana: ₹256</t>
        </is>
      </c>
    </row>
    <row r="298">
      <c r="A298" s="26" t="n">
        <v>297</v>
      </c>
      <c r="B298" s="27" t="inlineStr">
        <is>
          <t>Jai Sri Rama Trading Company</t>
        </is>
      </c>
      <c r="C298" s="27" t="inlineStr">
        <is>
          <t>INWDMSD27/0286 / PO:0096</t>
        </is>
      </c>
      <c r="D298" s="26" t="inlineStr">
        <is>
          <t>21-04-2026</t>
        </is>
      </c>
      <c r="E298" s="32" t="n">
        <v>38.57</v>
      </c>
      <c r="F298" s="33" t="n">
        <v>385.7</v>
      </c>
      <c r="G298" s="34" t="n">
        <v>2562160.34</v>
      </c>
      <c r="H298" s="34" t="n">
        <v>2562160.34</v>
      </c>
      <c r="I298" s="34" t="n">
        <v>4010.841160901467</v>
      </c>
      <c r="J298" s="34">
        <f>IF(E298&gt;0, (G298-I298)/E298, "")</f>
        <v/>
      </c>
      <c r="K298" s="34">
        <f>IF(F298&gt;0, (G298-I298)/F298, "")</f>
        <v/>
      </c>
      <c r="L298" s="35" t="n">
        <v>39.63</v>
      </c>
      <c r="M298" s="34">
        <f>IF(AND(ISNUMBER(L298), L298&gt;0), (J298/L298)*42, "")</f>
        <v/>
      </c>
      <c r="N298" s="34">
        <f>IF(M298&lt;&gt;"", M298/10, "")</f>
        <v/>
      </c>
      <c r="O298" s="34">
        <f>M298</f>
        <v/>
      </c>
      <c r="P298" s="34">
        <f>IF(AND(M298&lt;&gt;"", J298&lt;&gt;""), M298-J298, "")</f>
        <v/>
      </c>
      <c r="Q298" s="41" t="inlineStr">
        <is>
          <t>Matched</t>
        </is>
      </c>
      <c r="R298" s="27" t="inlineStr">
        <is>
          <t>Deductions: Shortage: ₹3,693, Bardana: ₹318</t>
        </is>
      </c>
    </row>
    <row r="299">
      <c r="A299" s="20" t="n">
        <v>298</v>
      </c>
      <c r="B299" s="21" t="inlineStr">
        <is>
          <t>Jai Sri Rama Trading Company</t>
        </is>
      </c>
      <c r="C299" s="21" t="inlineStr">
        <is>
          <t>INWDMSD27/0287 / PO:0098</t>
        </is>
      </c>
      <c r="D299" s="20" t="inlineStr">
        <is>
          <t>21-04-2026</t>
        </is>
      </c>
      <c r="E299" s="37" t="n">
        <v>27.88</v>
      </c>
      <c r="F299" s="38" t="n">
        <v>278.8</v>
      </c>
      <c r="G299" s="39" t="n">
        <v>1862085.52</v>
      </c>
      <c r="H299" s="39" t="n">
        <v>1862085.52</v>
      </c>
      <c r="I299" s="39" t="n">
        <v>4008.144533333334</v>
      </c>
      <c r="J299" s="39">
        <f>IF(E299&gt;0, (G299-I299)/E299, "")</f>
        <v/>
      </c>
      <c r="K299" s="39">
        <f>IF(F299&gt;0, (G299-I299)/F299, "")</f>
        <v/>
      </c>
      <c r="L299" s="40" t="n">
        <v>40.36</v>
      </c>
      <c r="M299" s="39">
        <f>IF(AND(ISNUMBER(L299), L299&gt;0), (J299/L299)*42, "")</f>
        <v/>
      </c>
      <c r="N299" s="39">
        <f>IF(M299&lt;&gt;"", M299/10, "")</f>
        <v/>
      </c>
      <c r="O299" s="39">
        <f>M299</f>
        <v/>
      </c>
      <c r="P299" s="39">
        <f>IF(AND(M299&lt;&gt;"", J299&lt;&gt;""), M299-J299, "")</f>
        <v/>
      </c>
      <c r="Q299" s="41" t="inlineStr">
        <is>
          <t>Matched</t>
        </is>
      </c>
      <c r="R299" s="21" t="inlineStr">
        <is>
          <t>Deductions: Shortage: ₹3,778, Bardana: ₹230</t>
        </is>
      </c>
    </row>
    <row r="300">
      <c r="A300" s="26" t="n">
        <v>299</v>
      </c>
      <c r="B300" s="27" t="inlineStr">
        <is>
          <t>Ram Dayal Ved Prakash</t>
        </is>
      </c>
      <c r="C300" s="27" t="inlineStr">
        <is>
          <t>INWDMSD27/0288 / PO:0089</t>
        </is>
      </c>
      <c r="D300" s="26" t="inlineStr">
        <is>
          <t>21-04-2026</t>
        </is>
      </c>
      <c r="E300" s="32" t="n">
        <v>31.61</v>
      </c>
      <c r="F300" s="33" t="n">
        <v>316.1</v>
      </c>
      <c r="G300" s="34" t="n">
        <v>2115949.19</v>
      </c>
      <c r="H300" s="34" t="n">
        <v>2115949.19</v>
      </c>
      <c r="I300" s="34" t="n">
        <v>0</v>
      </c>
      <c r="J300" s="34">
        <f>IF(E300&gt;0, (G300-I300)/E300, "")</f>
        <v/>
      </c>
      <c r="K300" s="34">
        <f>IF(F300&gt;0, (G300-I300)/F300, "")</f>
        <v/>
      </c>
      <c r="L300" s="35" t="n">
        <v>40.39</v>
      </c>
      <c r="M300" s="34">
        <f>IF(AND(ISNUMBER(L300), L300&gt;0), (J300/L300)*42, "")</f>
        <v/>
      </c>
      <c r="N300" s="34">
        <f>IF(M300&lt;&gt;"", M300/10, "")</f>
        <v/>
      </c>
      <c r="O300" s="34">
        <f>M300</f>
        <v/>
      </c>
      <c r="P300" s="34">
        <f>IF(AND(M300&lt;&gt;"", J300&lt;&gt;""), M300-J300, "")</f>
        <v/>
      </c>
      <c r="Q300" s="41" t="inlineStr">
        <is>
          <t>Matched</t>
        </is>
      </c>
      <c r="R300" s="27" t="inlineStr">
        <is>
          <t>Fully reconciled &amp; verified</t>
        </is>
      </c>
    </row>
    <row r="301">
      <c r="A301" s="20" t="n">
        <v>300</v>
      </c>
      <c r="B301" s="21" t="inlineStr">
        <is>
          <t>Ram Dayal Ved Prakash</t>
        </is>
      </c>
      <c r="C301" s="21" t="inlineStr">
        <is>
          <t>INWDMSD27/0289 / PO:0091</t>
        </is>
      </c>
      <c r="D301" s="20" t="inlineStr">
        <is>
          <t>21-04-2026</t>
        </is>
      </c>
      <c r="E301" s="37" t="n">
        <v>35.73</v>
      </c>
      <c r="F301" s="38" t="n">
        <v>357.3</v>
      </c>
      <c r="G301" s="39" t="n">
        <v>2390139.3</v>
      </c>
      <c r="H301" s="39" t="n">
        <v>2390139.3</v>
      </c>
      <c r="I301" s="39" t="n">
        <v>0</v>
      </c>
      <c r="J301" s="39">
        <f>IF(E301&gt;0, (G301-I301)/E301, "")</f>
        <v/>
      </c>
      <c r="K301" s="39">
        <f>IF(F301&gt;0, (G301-I301)/F301, "")</f>
        <v/>
      </c>
      <c r="L301" s="40" t="n">
        <v>39.95</v>
      </c>
      <c r="M301" s="39">
        <f>IF(AND(ISNUMBER(L301), L301&gt;0), (J301/L301)*42, "")</f>
        <v/>
      </c>
      <c r="N301" s="39">
        <f>IF(M301&lt;&gt;"", M301/10, "")</f>
        <v/>
      </c>
      <c r="O301" s="39">
        <f>M301</f>
        <v/>
      </c>
      <c r="P301" s="39">
        <f>IF(AND(M301&lt;&gt;"", J301&lt;&gt;""), M301-J301, "")</f>
        <v/>
      </c>
      <c r="Q301" s="41" t="inlineStr">
        <is>
          <t>Matched</t>
        </is>
      </c>
      <c r="R301" s="21" t="inlineStr">
        <is>
          <t>Fully reconciled &amp; verified</t>
        </is>
      </c>
    </row>
    <row r="302">
      <c r="A302" s="26" t="n">
        <v>301</v>
      </c>
      <c r="B302" s="27" t="inlineStr">
        <is>
          <t>Bhawani Trading Company</t>
        </is>
      </c>
      <c r="C302" s="27" t="inlineStr">
        <is>
          <t>INWDMSD27/0290 / PO:0094</t>
        </is>
      </c>
      <c r="D302" s="26" t="inlineStr">
        <is>
          <t>21-04-2026</t>
        </is>
      </c>
      <c r="E302" s="32" t="n">
        <v>26.72</v>
      </c>
      <c r="F302" s="33" t="n">
        <v>267.2</v>
      </c>
      <c r="G302" s="34" t="n">
        <v>1781429.76</v>
      </c>
      <c r="H302" s="34" t="n">
        <v>1781429.76</v>
      </c>
      <c r="I302" s="34" t="n">
        <v>0</v>
      </c>
      <c r="J302" s="34">
        <f>IF(E302&gt;0, (G302-I302)/E302, "")</f>
        <v/>
      </c>
      <c r="K302" s="34">
        <f>IF(F302&gt;0, (G302-I302)/F302, "")</f>
        <v/>
      </c>
      <c r="L302" s="35" t="n">
        <v>39.86</v>
      </c>
      <c r="M302" s="34">
        <f>IF(AND(ISNUMBER(L302), L302&gt;0), (J302/L302)*42, "")</f>
        <v/>
      </c>
      <c r="N302" s="34">
        <f>IF(M302&lt;&gt;"", M302/10, "")</f>
        <v/>
      </c>
      <c r="O302" s="34">
        <f>M302</f>
        <v/>
      </c>
      <c r="P302" s="34">
        <f>IF(AND(M302&lt;&gt;"", J302&lt;&gt;""), M302-J302, "")</f>
        <v/>
      </c>
      <c r="Q302" s="41" t="inlineStr">
        <is>
          <t>Matched</t>
        </is>
      </c>
      <c r="R302" s="27" t="inlineStr">
        <is>
          <t>Fully reconciled &amp; verified</t>
        </is>
      </c>
    </row>
    <row r="303">
      <c r="A303" s="20" t="n">
        <v>302</v>
      </c>
      <c r="B303" s="21" t="inlineStr">
        <is>
          <t>Bhawani Trading Company</t>
        </is>
      </c>
      <c r="C303" s="21" t="inlineStr">
        <is>
          <t>INWDMSD27/0291 / PO:0094</t>
        </is>
      </c>
      <c r="D303" s="20" t="inlineStr">
        <is>
          <t>22-04-2026</t>
        </is>
      </c>
      <c r="E303" s="37" t="n">
        <v>25.88</v>
      </c>
      <c r="F303" s="38" t="n">
        <v>258.8</v>
      </c>
      <c r="G303" s="39" t="n">
        <v>1728796.61</v>
      </c>
      <c r="H303" s="39" t="n">
        <v>1728796.61</v>
      </c>
      <c r="I303" s="39" t="n">
        <v>1349.56800156128</v>
      </c>
      <c r="J303" s="39">
        <f>IF(E303&gt;0, (G303-I303)/E303, "")</f>
        <v/>
      </c>
      <c r="K303" s="39">
        <f>IF(F303&gt;0, (G303-I303)/F303, "")</f>
        <v/>
      </c>
      <c r="L303" s="40" t="n">
        <v>39.88</v>
      </c>
      <c r="M303" s="39">
        <f>IF(AND(ISNUMBER(L303), L303&gt;0), (J303/L303)*42, "")</f>
        <v/>
      </c>
      <c r="N303" s="39">
        <f>IF(M303&lt;&gt;"", M303/10, "")</f>
        <v/>
      </c>
      <c r="O303" s="39">
        <f>M303</f>
        <v/>
      </c>
      <c r="P303" s="39">
        <f>IF(AND(M303&lt;&gt;"", J303&lt;&gt;""), M303-J303, "")</f>
        <v/>
      </c>
      <c r="Q303" s="41" t="inlineStr">
        <is>
          <t>Matched</t>
        </is>
      </c>
      <c r="R303" s="21" t="inlineStr">
        <is>
          <t>Deductions: Shortage: ₹1,350</t>
        </is>
      </c>
    </row>
    <row r="304">
      <c r="A304" s="26" t="n">
        <v>303</v>
      </c>
      <c r="B304" s="27" t="inlineStr">
        <is>
          <t>Ghanshyam Dass &amp; Sons</t>
        </is>
      </c>
      <c r="C304" s="27" t="inlineStr">
        <is>
          <t>INWDMSD27/0292 / PO:0093</t>
        </is>
      </c>
      <c r="D304" s="26" t="inlineStr">
        <is>
          <t>22-04-2026</t>
        </is>
      </c>
      <c r="E304" s="32" t="n">
        <v>27.55</v>
      </c>
      <c r="F304" s="33" t="n">
        <v>275.5</v>
      </c>
      <c r="G304" s="34" t="n">
        <v>1821514.81</v>
      </c>
      <c r="H304" s="34" t="n">
        <v>1821514.81</v>
      </c>
      <c r="I304" s="34" t="n">
        <v>0</v>
      </c>
      <c r="J304" s="34">
        <f>IF(E304&gt;0, (G304-I304)/E304, "")</f>
        <v/>
      </c>
      <c r="K304" s="34">
        <f>IF(F304&gt;0, (G304-I304)/F304, "")</f>
        <v/>
      </c>
      <c r="L304" s="35" t="n">
        <v>39.97</v>
      </c>
      <c r="M304" s="34">
        <f>IF(AND(ISNUMBER(L304), L304&gt;0), (J304/L304)*42, "")</f>
        <v/>
      </c>
      <c r="N304" s="34">
        <f>IF(M304&lt;&gt;"", M304/10, "")</f>
        <v/>
      </c>
      <c r="O304" s="34">
        <f>M304</f>
        <v/>
      </c>
      <c r="P304" s="34">
        <f>IF(AND(M304&lt;&gt;"", J304&lt;&gt;""), M304-J304, "")</f>
        <v/>
      </c>
      <c r="Q304" s="41" t="inlineStr">
        <is>
          <t>Matched</t>
        </is>
      </c>
      <c r="R304" s="27" t="inlineStr">
        <is>
          <t>Fully reconciled &amp; verified</t>
        </is>
      </c>
    </row>
    <row r="305">
      <c r="A305" s="20" t="n">
        <v>304</v>
      </c>
      <c r="B305" s="21" t="inlineStr">
        <is>
          <t>Pankaj Bogi &amp; Company</t>
        </is>
      </c>
      <c r="C305" s="21" t="inlineStr">
        <is>
          <t>INWDMSD27/0293 / PO:0095</t>
        </is>
      </c>
      <c r="D305" s="20" t="inlineStr">
        <is>
          <t>22-04-2026</t>
        </is>
      </c>
      <c r="E305" s="37" t="n">
        <v>30.96</v>
      </c>
      <c r="F305" s="38" t="n">
        <v>309.6</v>
      </c>
      <c r="G305" s="39" t="n">
        <v>2071040.82</v>
      </c>
      <c r="H305" s="39" t="n">
        <v>2071040.82</v>
      </c>
      <c r="I305" s="39" t="n">
        <v>0</v>
      </c>
      <c r="J305" s="39">
        <f>IF(E305&gt;0, (G305-I305)/E305, "")</f>
        <v/>
      </c>
      <c r="K305" s="39">
        <f>IF(F305&gt;0, (G305-I305)/F305, "")</f>
        <v/>
      </c>
      <c r="L305" s="40" t="n">
        <v>39.44</v>
      </c>
      <c r="M305" s="39">
        <f>IF(AND(ISNUMBER(L305), L305&gt;0), (J305/L305)*42, "")</f>
        <v/>
      </c>
      <c r="N305" s="39">
        <f>IF(M305&lt;&gt;"", M305/10, "")</f>
        <v/>
      </c>
      <c r="O305" s="39">
        <f>M305</f>
        <v/>
      </c>
      <c r="P305" s="39">
        <f>IF(AND(M305&lt;&gt;"", J305&lt;&gt;""), M305-J305, "")</f>
        <v/>
      </c>
      <c r="Q305" s="41" t="inlineStr">
        <is>
          <t>Matched</t>
        </is>
      </c>
      <c r="R305" s="21" t="inlineStr">
        <is>
          <t>Fully reconciled &amp; verified</t>
        </is>
      </c>
    </row>
    <row r="306">
      <c r="A306" s="26" t="n">
        <v>305</v>
      </c>
      <c r="B306" s="27" t="inlineStr">
        <is>
          <t>Pankaj Bogi &amp; Company</t>
        </is>
      </c>
      <c r="C306" s="27" t="inlineStr">
        <is>
          <t>INWDMSD27/0294 / PO:0095</t>
        </is>
      </c>
      <c r="D306" s="26" t="inlineStr">
        <is>
          <t>22-04-2026</t>
        </is>
      </c>
      <c r="E306" s="32" t="n">
        <v>36.21</v>
      </c>
      <c r="F306" s="33" t="n">
        <v>362.1</v>
      </c>
      <c r="G306" s="34" t="n">
        <v>2425726.94</v>
      </c>
      <c r="H306" s="34" t="n">
        <v>2425726.94</v>
      </c>
      <c r="I306" s="34" t="n">
        <v>0</v>
      </c>
      <c r="J306" s="34">
        <f>IF(E306&gt;0, (G306-I306)/E306, "")</f>
        <v/>
      </c>
      <c r="K306" s="34">
        <f>IF(F306&gt;0, (G306-I306)/F306, "")</f>
        <v/>
      </c>
      <c r="L306" s="35" t="n">
        <v>39.67</v>
      </c>
      <c r="M306" s="34">
        <f>IF(AND(ISNUMBER(L306), L306&gt;0), (J306/L306)*42, "")</f>
        <v/>
      </c>
      <c r="N306" s="34">
        <f>IF(M306&lt;&gt;"", M306/10, "")</f>
        <v/>
      </c>
      <c r="O306" s="34">
        <f>M306</f>
        <v/>
      </c>
      <c r="P306" s="34">
        <f>IF(AND(M306&lt;&gt;"", J306&lt;&gt;""), M306-J306, "")</f>
        <v/>
      </c>
      <c r="Q306" s="41" t="inlineStr">
        <is>
          <t>Matched</t>
        </is>
      </c>
      <c r="R306" s="27" t="inlineStr">
        <is>
          <t>Fully reconciled &amp; verified</t>
        </is>
      </c>
    </row>
    <row r="307">
      <c r="A307" s="20" t="n">
        <v>306</v>
      </c>
      <c r="B307" s="21" t="inlineStr">
        <is>
          <t>Jai Sri Rama Trading Company</t>
        </is>
      </c>
      <c r="C307" s="21" t="inlineStr">
        <is>
          <t>INWDMSD27/0295 / PO:0099</t>
        </is>
      </c>
      <c r="D307" s="20" t="inlineStr">
        <is>
          <t>22-04-2026</t>
        </is>
      </c>
      <c r="E307" s="37" t="n">
        <v>31.5</v>
      </c>
      <c r="F307" s="38" t="n">
        <v>315</v>
      </c>
      <c r="G307" s="39" t="n">
        <v>2093871.52</v>
      </c>
      <c r="H307" s="39" t="n">
        <v>2093871.52</v>
      </c>
      <c r="I307" s="39" t="n">
        <v>5628.901333333333</v>
      </c>
      <c r="J307" s="39">
        <f>IF(E307&gt;0, (G307-I307)/E307, "")</f>
        <v/>
      </c>
      <c r="K307" s="39">
        <f>IF(F307&gt;0, (G307-I307)/F307, "")</f>
        <v/>
      </c>
      <c r="L307" s="40" t="n">
        <v>39.03</v>
      </c>
      <c r="M307" s="39">
        <f>IF(AND(ISNUMBER(L307), L307&gt;0), (J307/L307)*42, "")</f>
        <v/>
      </c>
      <c r="N307" s="39">
        <f>IF(M307&lt;&gt;"", M307/10, "")</f>
        <v/>
      </c>
      <c r="O307" s="39">
        <f>M307</f>
        <v/>
      </c>
      <c r="P307" s="39">
        <f>IF(AND(M307&lt;&gt;"", J307&lt;&gt;""), M307-J307, "")</f>
        <v/>
      </c>
      <c r="Q307" s="41" t="inlineStr">
        <is>
          <t>Matched</t>
        </is>
      </c>
      <c r="R307" s="21" t="inlineStr">
        <is>
          <t>Deductions: Shortage: ₹5,369, Bardana: ₹260</t>
        </is>
      </c>
    </row>
    <row r="308">
      <c r="A308" s="26" t="n">
        <v>307</v>
      </c>
      <c r="B308" s="27" t="inlineStr">
        <is>
          <t>Pankaj Bogi &amp; Company</t>
        </is>
      </c>
      <c r="C308" s="27" t="inlineStr">
        <is>
          <t>INWDMSD27/0296 / PO:0095</t>
        </is>
      </c>
      <c r="D308" s="26" t="inlineStr">
        <is>
          <t>22-04-2026</t>
        </is>
      </c>
      <c r="E308" s="32" t="n">
        <v>36.3</v>
      </c>
      <c r="F308" s="33" t="n">
        <v>363</v>
      </c>
      <c r="G308" s="34" t="n">
        <v>2429803.79</v>
      </c>
      <c r="H308" s="34" t="n">
        <v>2429803.79</v>
      </c>
      <c r="I308" s="34" t="n">
        <v>0</v>
      </c>
      <c r="J308" s="34">
        <f>IF(E308&gt;0, (G308-I308)/E308, "")</f>
        <v/>
      </c>
      <c r="K308" s="34">
        <f>IF(F308&gt;0, (G308-I308)/F308, "")</f>
        <v/>
      </c>
      <c r="L308" s="35" t="n">
        <v>40.06</v>
      </c>
      <c r="M308" s="34">
        <f>IF(AND(ISNUMBER(L308), L308&gt;0), (J308/L308)*42, "")</f>
        <v/>
      </c>
      <c r="N308" s="34">
        <f>IF(M308&lt;&gt;"", M308/10, "")</f>
        <v/>
      </c>
      <c r="O308" s="34">
        <f>M308</f>
        <v/>
      </c>
      <c r="P308" s="34">
        <f>IF(AND(M308&lt;&gt;"", J308&lt;&gt;""), M308-J308, "")</f>
        <v/>
      </c>
      <c r="Q308" s="41" t="inlineStr">
        <is>
          <t>Matched</t>
        </is>
      </c>
      <c r="R308" s="27" t="inlineStr">
        <is>
          <t>Fully reconciled &amp; verified</t>
        </is>
      </c>
    </row>
    <row r="309">
      <c r="A309" s="20" t="n">
        <v>308</v>
      </c>
      <c r="B309" s="21" t="inlineStr">
        <is>
          <t>Pankaj Bogi &amp; Company</t>
        </is>
      </c>
      <c r="C309" s="21" t="inlineStr">
        <is>
          <t>INWDMSD27/0297 / PO:0095</t>
        </is>
      </c>
      <c r="D309" s="20" t="inlineStr">
        <is>
          <t>22-04-2026</t>
        </is>
      </c>
      <c r="E309" s="37" t="n">
        <v>30.42</v>
      </c>
      <c r="F309" s="38" t="n">
        <v>304.2</v>
      </c>
      <c r="G309" s="39" t="n">
        <v>2038426</v>
      </c>
      <c r="H309" s="39" t="n">
        <v>2038426</v>
      </c>
      <c r="I309" s="39" t="n">
        <v>0</v>
      </c>
      <c r="J309" s="39">
        <f>IF(E309&gt;0, (G309-I309)/E309, "")</f>
        <v/>
      </c>
      <c r="K309" s="39">
        <f>IF(F309&gt;0, (G309-I309)/F309, "")</f>
        <v/>
      </c>
      <c r="L309" s="40" t="n">
        <v>40.04</v>
      </c>
      <c r="M309" s="39">
        <f>IF(AND(ISNUMBER(L309), L309&gt;0), (J309/L309)*42, "")</f>
        <v/>
      </c>
      <c r="N309" s="39">
        <f>IF(M309&lt;&gt;"", M309/10, "")</f>
        <v/>
      </c>
      <c r="O309" s="39">
        <f>M309</f>
        <v/>
      </c>
      <c r="P309" s="39">
        <f>IF(AND(M309&lt;&gt;"", J309&lt;&gt;""), M309-J309, "")</f>
        <v/>
      </c>
      <c r="Q309" s="41" t="inlineStr">
        <is>
          <t>Matched</t>
        </is>
      </c>
      <c r="R309" s="21" t="inlineStr">
        <is>
          <t>Fully reconciled &amp; verified</t>
        </is>
      </c>
    </row>
    <row r="310">
      <c r="A310" s="26" t="n">
        <v>309</v>
      </c>
      <c r="B310" s="27" t="inlineStr">
        <is>
          <t>Pankaj Bogi &amp; Company</t>
        </is>
      </c>
      <c r="C310" s="27" t="inlineStr">
        <is>
          <t>INWDMSD27/0298 / PO:0095</t>
        </is>
      </c>
      <c r="D310" s="26" t="inlineStr">
        <is>
          <t>22-04-2026</t>
        </is>
      </c>
      <c r="E310" s="32" t="n">
        <v>30.6</v>
      </c>
      <c r="F310" s="33" t="n">
        <v>306</v>
      </c>
      <c r="G310" s="34" t="n">
        <v>2054733.41</v>
      </c>
      <c r="H310" s="34" t="n">
        <v>2054733.41</v>
      </c>
      <c r="I310" s="34" t="n">
        <v>543.5802671957672</v>
      </c>
      <c r="J310" s="34">
        <f>IF(E310&gt;0, (G310-I310)/E310, "")</f>
        <v/>
      </c>
      <c r="K310" s="34">
        <f>IF(F310&gt;0, (G310-I310)/F310, "")</f>
        <v/>
      </c>
      <c r="L310" s="35" t="n">
        <v>39.79</v>
      </c>
      <c r="M310" s="34">
        <f>IF(AND(ISNUMBER(L310), L310&gt;0), (J310/L310)*42, "")</f>
        <v/>
      </c>
      <c r="N310" s="34">
        <f>IF(M310&lt;&gt;"", M310/10, "")</f>
        <v/>
      </c>
      <c r="O310" s="34">
        <f>M310</f>
        <v/>
      </c>
      <c r="P310" s="34">
        <f>IF(AND(M310&lt;&gt;"", J310&lt;&gt;""), M310-J310, "")</f>
        <v/>
      </c>
      <c r="Q310" s="41" t="inlineStr">
        <is>
          <t>Matched</t>
        </is>
      </c>
      <c r="R310" s="27" t="inlineStr">
        <is>
          <t>Deductions: Shortage: ₹544</t>
        </is>
      </c>
    </row>
    <row r="311">
      <c r="A311" s="20" t="n">
        <v>310</v>
      </c>
      <c r="B311" s="21" t="inlineStr">
        <is>
          <t>Bhawani Trading Company</t>
        </is>
      </c>
      <c r="C311" s="21" t="inlineStr">
        <is>
          <t>INWDMSD27/0299 / PO:0103</t>
        </is>
      </c>
      <c r="D311" s="20" t="inlineStr">
        <is>
          <t>23-04-2026</t>
        </is>
      </c>
      <c r="E311" s="37" t="n">
        <v>29.88</v>
      </c>
      <c r="F311" s="38" t="n">
        <v>298.8</v>
      </c>
      <c r="G311" s="39" t="n">
        <v>2022346.15</v>
      </c>
      <c r="H311" s="39" t="n">
        <v>2022346.15</v>
      </c>
      <c r="I311" s="39" t="n">
        <v>1572.480103110209</v>
      </c>
      <c r="J311" s="39">
        <f>IF(E311&gt;0, (G311-I311)/E311, "")</f>
        <v/>
      </c>
      <c r="K311" s="39">
        <f>IF(F311&gt;0, (G311-I311)/F311, "")</f>
        <v/>
      </c>
      <c r="L311" s="40" t="n">
        <v>40.25</v>
      </c>
      <c r="M311" s="39">
        <f>IF(AND(ISNUMBER(L311), L311&gt;0), (J311/L311)*42, "")</f>
        <v/>
      </c>
      <c r="N311" s="39">
        <f>IF(M311&lt;&gt;"", M311/10, "")</f>
        <v/>
      </c>
      <c r="O311" s="39">
        <f>M311</f>
        <v/>
      </c>
      <c r="P311" s="39">
        <f>IF(AND(M311&lt;&gt;"", J311&lt;&gt;""), M311-J311, "")</f>
        <v/>
      </c>
      <c r="Q311" s="41" t="inlineStr">
        <is>
          <t>Matched</t>
        </is>
      </c>
      <c r="R311" s="21" t="inlineStr">
        <is>
          <t>Deductions: Shortage: ₹1,572</t>
        </is>
      </c>
    </row>
    <row r="312">
      <c r="A312" s="26" t="n">
        <v>311</v>
      </c>
      <c r="B312" s="27" t="inlineStr">
        <is>
          <t>Jai Sri Rama Trading Company</t>
        </is>
      </c>
      <c r="C312" s="27" t="inlineStr">
        <is>
          <t>INWDMSD27/0300 / PO:0106</t>
        </is>
      </c>
      <c r="D312" s="26" t="inlineStr">
        <is>
          <t>23-04-2026</t>
        </is>
      </c>
      <c r="E312" s="32" t="n">
        <v>24.94</v>
      </c>
      <c r="F312" s="33" t="n">
        <v>249.4</v>
      </c>
      <c r="G312" s="34" t="n">
        <v>1688988.23</v>
      </c>
      <c r="H312" s="34" t="n">
        <v>1688988.23</v>
      </c>
      <c r="I312" s="34" t="n">
        <v>5740.306093446602</v>
      </c>
      <c r="J312" s="34">
        <f>IF(E312&gt;0, (G312-I312)/E312, "")</f>
        <v/>
      </c>
      <c r="K312" s="34">
        <f>IF(F312&gt;0, (G312-I312)/F312, "")</f>
        <v/>
      </c>
      <c r="L312" s="35" t="n">
        <v>40.67</v>
      </c>
      <c r="M312" s="34">
        <f>IF(AND(ISNUMBER(L312), L312&gt;0), (J312/L312)*42, "")</f>
        <v/>
      </c>
      <c r="N312" s="34">
        <f>IF(M312&lt;&gt;"", M312/10, "")</f>
        <v/>
      </c>
      <c r="O312" s="34">
        <f>M312</f>
        <v/>
      </c>
      <c r="P312" s="34">
        <f>IF(AND(M312&lt;&gt;"", J312&lt;&gt;""), M312-J312, "")</f>
        <v/>
      </c>
      <c r="Q312" s="41" t="inlineStr">
        <is>
          <t>Matched</t>
        </is>
      </c>
      <c r="R312" s="27" t="inlineStr">
        <is>
          <t>Deductions: Shortage: ₹5,534, Bardana: ₹206</t>
        </is>
      </c>
    </row>
    <row r="313">
      <c r="A313" s="20" t="n">
        <v>312</v>
      </c>
      <c r="B313" s="21" t="inlineStr">
        <is>
          <t>Bhawani Trading Company</t>
        </is>
      </c>
      <c r="C313" s="21" t="inlineStr">
        <is>
          <t>INWDMSD27/0301 / PO:0103</t>
        </is>
      </c>
      <c r="D313" s="20" t="inlineStr">
        <is>
          <t>23-04-2026</t>
        </is>
      </c>
      <c r="E313" s="37" t="n">
        <v>37.7</v>
      </c>
      <c r="F313" s="38" t="n">
        <v>377</v>
      </c>
      <c r="G313" s="39" t="n">
        <v>2547414.04</v>
      </c>
      <c r="H313" s="39" t="n">
        <v>2547414.04</v>
      </c>
      <c r="I313" s="39" t="n">
        <v>0</v>
      </c>
      <c r="J313" s="39">
        <f>IF(E313&gt;0, (G313-I313)/E313, "")</f>
        <v/>
      </c>
      <c r="K313" s="39">
        <f>IF(F313&gt;0, (G313-I313)/F313, "")</f>
        <v/>
      </c>
      <c r="L313" s="40" t="n">
        <v>40.14</v>
      </c>
      <c r="M313" s="39">
        <f>IF(AND(ISNUMBER(L313), L313&gt;0), (J313/L313)*42, "")</f>
        <v/>
      </c>
      <c r="N313" s="39">
        <f>IF(M313&lt;&gt;"", M313/10, "")</f>
        <v/>
      </c>
      <c r="O313" s="39">
        <f>M313</f>
        <v/>
      </c>
      <c r="P313" s="39">
        <f>IF(AND(M313&lt;&gt;"", J313&lt;&gt;""), M313-J313, "")</f>
        <v/>
      </c>
      <c r="Q313" s="41" t="inlineStr">
        <is>
          <t>Matched</t>
        </is>
      </c>
      <c r="R313" s="21" t="inlineStr">
        <is>
          <t>Fully reconciled &amp; verified</t>
        </is>
      </c>
    </row>
    <row r="314">
      <c r="A314" s="26" t="n">
        <v>313</v>
      </c>
      <c r="B314" s="27" t="inlineStr">
        <is>
          <t>Pankaj Bogi &amp; Company</t>
        </is>
      </c>
      <c r="C314" s="27" t="inlineStr">
        <is>
          <t>INWDMSD27/0302 / PO:0095</t>
        </is>
      </c>
      <c r="D314" s="26" t="inlineStr">
        <is>
          <t>23-04-2026</t>
        </is>
      </c>
      <c r="E314" s="32" t="n">
        <v>35.92</v>
      </c>
      <c r="F314" s="33" t="n">
        <v>359.2</v>
      </c>
      <c r="G314" s="34" t="n">
        <v>2405342.68</v>
      </c>
      <c r="H314" s="34" t="n">
        <v>2405342.68</v>
      </c>
      <c r="I314" s="34" t="n">
        <v>0</v>
      </c>
      <c r="J314" s="34">
        <f>IF(E314&gt;0, (G314-I314)/E314, "")</f>
        <v/>
      </c>
      <c r="K314" s="34">
        <f>IF(F314&gt;0, (G314-I314)/F314, "")</f>
        <v/>
      </c>
      <c r="L314" s="35" t="n">
        <v>39.68</v>
      </c>
      <c r="M314" s="34">
        <f>IF(AND(ISNUMBER(L314), L314&gt;0), (J314/L314)*42, "")</f>
        <v/>
      </c>
      <c r="N314" s="34">
        <f>IF(M314&lt;&gt;"", M314/10, "")</f>
        <v/>
      </c>
      <c r="O314" s="34">
        <f>M314</f>
        <v/>
      </c>
      <c r="P314" s="34">
        <f>IF(AND(M314&lt;&gt;"", J314&lt;&gt;""), M314-J314, "")</f>
        <v/>
      </c>
      <c r="Q314" s="41" t="inlineStr">
        <is>
          <t>Matched</t>
        </is>
      </c>
      <c r="R314" s="27" t="inlineStr">
        <is>
          <t>Fully reconciled &amp; verified</t>
        </is>
      </c>
    </row>
    <row r="315">
      <c r="A315" s="20" t="n">
        <v>314</v>
      </c>
      <c r="B315" s="21" t="inlineStr">
        <is>
          <t>Ghanshyam Dass &amp; Sons</t>
        </is>
      </c>
      <c r="C315" s="21" t="inlineStr">
        <is>
          <t>INWDMSD27/0304 / PO:0092</t>
        </is>
      </c>
      <c r="D315" s="20" t="inlineStr">
        <is>
          <t>23-04-2026</t>
        </is>
      </c>
      <c r="E315" s="37" t="n">
        <v>15.98</v>
      </c>
      <c r="F315" s="38" t="n">
        <v>159.8</v>
      </c>
      <c r="G315" s="39" t="n">
        <v>1054717</v>
      </c>
      <c r="H315" s="39" t="n">
        <v>1054717</v>
      </c>
      <c r="I315" s="39" t="n">
        <v>0</v>
      </c>
      <c r="J315" s="39">
        <f>IF(E315&gt;0, (G315-I315)/E315, "")</f>
        <v/>
      </c>
      <c r="K315" s="39">
        <f>IF(F315&gt;0, (G315-I315)/F315, "")</f>
        <v/>
      </c>
      <c r="L315" s="40" t="n">
        <v>39.02</v>
      </c>
      <c r="M315" s="39">
        <f>IF(AND(ISNUMBER(L315), L315&gt;0), (J315/L315)*42, "")</f>
        <v/>
      </c>
      <c r="N315" s="39">
        <f>IF(M315&lt;&gt;"", M315/10, "")</f>
        <v/>
      </c>
      <c r="O315" s="39">
        <f>M315</f>
        <v/>
      </c>
      <c r="P315" s="39">
        <f>IF(AND(M315&lt;&gt;"", J315&lt;&gt;""), M315-J315, "")</f>
        <v/>
      </c>
      <c r="Q315" s="41" t="inlineStr">
        <is>
          <t>Matched</t>
        </is>
      </c>
      <c r="R315" s="21" t="inlineStr">
        <is>
          <t>Fully reconciled &amp; verified</t>
        </is>
      </c>
    </row>
    <row r="316">
      <c r="A316" s="26" t="n">
        <v>315</v>
      </c>
      <c r="B316" s="27" t="inlineStr">
        <is>
          <t>Mahavir Trading Company</t>
        </is>
      </c>
      <c r="C316" s="27" t="inlineStr">
        <is>
          <t>INWDMSD27/0305 / PO:0100</t>
        </is>
      </c>
      <c r="D316" s="26" t="inlineStr">
        <is>
          <t>23-04-2026</t>
        </is>
      </c>
      <c r="E316" s="32" t="n">
        <v>21.13</v>
      </c>
      <c r="F316" s="33" t="n">
        <v>211.3</v>
      </c>
      <c r="G316" s="34" t="n">
        <v>1414471.48</v>
      </c>
      <c r="H316" s="34" t="n">
        <v>1414471.48</v>
      </c>
      <c r="I316" s="34" t="n">
        <v>0</v>
      </c>
      <c r="J316" s="34">
        <f>IF(E316&gt;0, (G316-I316)/E316, "")</f>
        <v/>
      </c>
      <c r="K316" s="34">
        <f>IF(F316&gt;0, (G316-I316)/F316, "")</f>
        <v/>
      </c>
      <c r="L316" s="35" t="n">
        <v>40.01</v>
      </c>
      <c r="M316" s="34">
        <f>IF(AND(ISNUMBER(L316), L316&gt;0), (J316/L316)*42, "")</f>
        <v/>
      </c>
      <c r="N316" s="34">
        <f>IF(M316&lt;&gt;"", M316/10, "")</f>
        <v/>
      </c>
      <c r="O316" s="34">
        <f>M316</f>
        <v/>
      </c>
      <c r="P316" s="34">
        <f>IF(AND(M316&lt;&gt;"", J316&lt;&gt;""), M316-J316, "")</f>
        <v/>
      </c>
      <c r="Q316" s="41" t="inlineStr">
        <is>
          <t>Matched</t>
        </is>
      </c>
      <c r="R316" s="27" t="inlineStr">
        <is>
          <t>Fully reconciled &amp; verified</t>
        </is>
      </c>
    </row>
    <row r="317">
      <c r="A317" s="20" t="n">
        <v>316</v>
      </c>
      <c r="B317" s="21" t="inlineStr">
        <is>
          <t>Ram Dayal Ved Prakash</t>
        </is>
      </c>
      <c r="C317" s="21" t="inlineStr">
        <is>
          <t>INWDMSD27/0306 / PO:0090</t>
        </is>
      </c>
      <c r="D317" s="20" t="inlineStr">
        <is>
          <t>23-04-2026</t>
        </is>
      </c>
      <c r="E317" s="37" t="n">
        <v>30.74</v>
      </c>
      <c r="F317" s="38" t="n">
        <v>307.4</v>
      </c>
      <c r="G317" s="39" t="n">
        <v>2064137</v>
      </c>
      <c r="H317" s="39" t="n">
        <v>2064137</v>
      </c>
      <c r="I317" s="39" t="n">
        <v>0</v>
      </c>
      <c r="J317" s="39">
        <f>IF(E317&gt;0, (G317-I317)/E317, "")</f>
        <v/>
      </c>
      <c r="K317" s="39">
        <f>IF(F317&gt;0, (G317-I317)/F317, "")</f>
        <v/>
      </c>
      <c r="L317" s="40" t="n">
        <v>40.58</v>
      </c>
      <c r="M317" s="39">
        <f>IF(AND(ISNUMBER(L317), L317&gt;0), (J317/L317)*42, "")</f>
        <v/>
      </c>
      <c r="N317" s="39">
        <f>IF(M317&lt;&gt;"", M317/10, "")</f>
        <v/>
      </c>
      <c r="O317" s="39">
        <f>M317</f>
        <v/>
      </c>
      <c r="P317" s="39">
        <f>IF(AND(M317&lt;&gt;"", J317&lt;&gt;""), M317-J317, "")</f>
        <v/>
      </c>
      <c r="Q317" s="41" t="inlineStr">
        <is>
          <t>Matched</t>
        </is>
      </c>
      <c r="R317" s="21" t="inlineStr">
        <is>
          <t>Fully reconciled &amp; verified</t>
        </is>
      </c>
    </row>
    <row r="318">
      <c r="A318" s="26" t="n">
        <v>317</v>
      </c>
      <c r="B318" s="27" t="inlineStr">
        <is>
          <t>Lucky Enterprises</t>
        </is>
      </c>
      <c r="C318" s="27" t="inlineStr">
        <is>
          <t>INWDMSD27/0307 / PO:0111</t>
        </is>
      </c>
      <c r="D318" s="26" t="inlineStr">
        <is>
          <t>23-04-2026</t>
        </is>
      </c>
      <c r="E318" s="32" t="n">
        <v>28.04</v>
      </c>
      <c r="F318" s="33" t="n">
        <v>280.4</v>
      </c>
      <c r="G318" s="34" t="n">
        <v>1879312.6</v>
      </c>
      <c r="H318" s="34" t="n">
        <v>1879312.6</v>
      </c>
      <c r="I318" s="34" t="n">
        <v>2305</v>
      </c>
      <c r="J318" s="34">
        <f>IF(E318&gt;0, (G318-I318)/E318, "")</f>
        <v/>
      </c>
      <c r="K318" s="34">
        <f>IF(F318&gt;0, (G318-I318)/F318, "")</f>
        <v/>
      </c>
      <c r="L318" s="35" t="n">
        <v>40.6</v>
      </c>
      <c r="M318" s="34">
        <f>IF(AND(ISNUMBER(L318), L318&gt;0), (J318/L318)*42, "")</f>
        <v/>
      </c>
      <c r="N318" s="34">
        <f>IF(M318&lt;&gt;"", M318/10, "")</f>
        <v/>
      </c>
      <c r="O318" s="34">
        <f>M318</f>
        <v/>
      </c>
      <c r="P318" s="34">
        <f>IF(AND(M318&lt;&gt;"", J318&lt;&gt;""), M318-J318, "")</f>
        <v/>
      </c>
      <c r="Q318" s="41" t="inlineStr">
        <is>
          <t>Matched</t>
        </is>
      </c>
      <c r="R318" s="27" t="inlineStr">
        <is>
          <t>Deductions: Bardana: ₹2,305</t>
        </is>
      </c>
    </row>
    <row r="319">
      <c r="A319" s="20" t="n">
        <v>318</v>
      </c>
      <c r="B319" s="21" t="inlineStr">
        <is>
          <t>Bhawani Trading Company</t>
        </is>
      </c>
      <c r="C319" s="21" t="inlineStr">
        <is>
          <t>INWDMSD27/0303 / PO:0094</t>
        </is>
      </c>
      <c r="D319" s="20" t="inlineStr">
        <is>
          <t>23-04-2026</t>
        </is>
      </c>
      <c r="E319" s="37" t="n">
        <v>39.62</v>
      </c>
      <c r="F319" s="38" t="n">
        <v>396.2</v>
      </c>
      <c r="G319" s="39" t="n">
        <v>2643803.71</v>
      </c>
      <c r="H319" s="39" t="n">
        <v>2643803.71</v>
      </c>
      <c r="I319" s="39" t="n">
        <v>0</v>
      </c>
      <c r="J319" s="39">
        <f>IF(E319&gt;0, (G319-I319)/E319, "")</f>
        <v/>
      </c>
      <c r="K319" s="39">
        <f>IF(F319&gt;0, (G319-I319)/F319, "")</f>
        <v/>
      </c>
      <c r="L319" s="40" t="n">
        <v>40.07</v>
      </c>
      <c r="M319" s="39">
        <f>IF(AND(ISNUMBER(L319), L319&gt;0), (J319/L319)*42, "")</f>
        <v/>
      </c>
      <c r="N319" s="39">
        <f>IF(M319&lt;&gt;"", M319/10, "")</f>
        <v/>
      </c>
      <c r="O319" s="39">
        <f>M319</f>
        <v/>
      </c>
      <c r="P319" s="39">
        <f>IF(AND(M319&lt;&gt;"", J319&lt;&gt;""), M319-J319, "")</f>
        <v/>
      </c>
      <c r="Q319" s="41" t="inlineStr">
        <is>
          <t>Matched</t>
        </is>
      </c>
      <c r="R319" s="21" t="inlineStr">
        <is>
          <t>Fully reconciled &amp; verified</t>
        </is>
      </c>
    </row>
    <row r="320">
      <c r="A320" s="26" t="n">
        <v>319</v>
      </c>
      <c r="B320" s="27" t="inlineStr">
        <is>
          <t>Mahavir Trading Company</t>
        </is>
      </c>
      <c r="C320" s="27" t="inlineStr">
        <is>
          <t>INWDMSD27/0308 / PO:0100</t>
        </is>
      </c>
      <c r="D320" s="26" t="inlineStr">
        <is>
          <t>23-04-2026</t>
        </is>
      </c>
      <c r="E320" s="32" t="n">
        <v>34.97</v>
      </c>
      <c r="F320" s="33" t="n">
        <v>349.7</v>
      </c>
      <c r="G320" s="34" t="n">
        <v>2344955.12</v>
      </c>
      <c r="H320" s="34" t="n">
        <v>2344955.12</v>
      </c>
      <c r="I320" s="34" t="n">
        <v>0</v>
      </c>
      <c r="J320" s="34">
        <f>IF(E320&gt;0, (G320-I320)/E320, "")</f>
        <v/>
      </c>
      <c r="K320" s="34">
        <f>IF(F320&gt;0, (G320-I320)/F320, "")</f>
        <v/>
      </c>
      <c r="L320" s="35" t="n">
        <v>40.45</v>
      </c>
      <c r="M320" s="34">
        <f>IF(AND(ISNUMBER(L320), L320&gt;0), (J320/L320)*42, "")</f>
        <v/>
      </c>
      <c r="N320" s="34">
        <f>IF(M320&lt;&gt;"", M320/10, "")</f>
        <v/>
      </c>
      <c r="O320" s="34">
        <f>M320</f>
        <v/>
      </c>
      <c r="P320" s="34">
        <f>IF(AND(M320&lt;&gt;"", J320&lt;&gt;""), M320-J320, "")</f>
        <v/>
      </c>
      <c r="Q320" s="41" t="inlineStr">
        <is>
          <t>Matched</t>
        </is>
      </c>
      <c r="R320" s="27" t="inlineStr">
        <is>
          <t>Fully reconciled &amp; verified</t>
        </is>
      </c>
    </row>
    <row r="321">
      <c r="A321" s="20" t="n">
        <v>320</v>
      </c>
      <c r="B321" s="21" t="inlineStr">
        <is>
          <t>Jai Sri Rama Trading Company</t>
        </is>
      </c>
      <c r="C321" s="21" t="inlineStr">
        <is>
          <t>INWDMSD27/0309 / PO:0107</t>
        </is>
      </c>
      <c r="D321" s="20" t="inlineStr">
        <is>
          <t>23-04-2026</t>
        </is>
      </c>
      <c r="E321" s="37" t="n">
        <v>24.37</v>
      </c>
      <c r="F321" s="38" t="n">
        <v>243.7</v>
      </c>
      <c r="G321" s="39" t="n">
        <v>1649459.87</v>
      </c>
      <c r="H321" s="39" t="n">
        <v>1649459.87</v>
      </c>
      <c r="I321" s="39" t="n">
        <v>3209.964936981758</v>
      </c>
      <c r="J321" s="39">
        <f>IF(E321&gt;0, (G321-I321)/E321, "")</f>
        <v/>
      </c>
      <c r="K321" s="39">
        <f>IF(F321&gt;0, (G321-I321)/F321, "")</f>
        <v/>
      </c>
      <c r="L321" s="40" t="n">
        <v>40.04</v>
      </c>
      <c r="M321" s="39">
        <f>IF(AND(ISNUMBER(L321), L321&gt;0), (J321/L321)*42, "")</f>
        <v/>
      </c>
      <c r="N321" s="39">
        <f>IF(M321&lt;&gt;"", M321/10, "")</f>
        <v/>
      </c>
      <c r="O321" s="39">
        <f>M321</f>
        <v/>
      </c>
      <c r="P321" s="39">
        <f>IF(AND(M321&lt;&gt;"", J321&lt;&gt;""), M321-J321, "")</f>
        <v/>
      </c>
      <c r="Q321" s="41" t="inlineStr">
        <is>
          <t>Matched</t>
        </is>
      </c>
      <c r="R321" s="21" t="inlineStr">
        <is>
          <t>Deductions: Shortage: ₹3,009, Bardana: ₹201</t>
        </is>
      </c>
    </row>
    <row r="322">
      <c r="A322" s="26" t="n">
        <v>321</v>
      </c>
      <c r="B322" s="27" t="inlineStr">
        <is>
          <t>Lucky Enterprises</t>
        </is>
      </c>
      <c r="C322" s="27" t="inlineStr">
        <is>
          <t>INWDMSD27/0310 / PO:0088</t>
        </is>
      </c>
      <c r="D322" s="26" t="inlineStr">
        <is>
          <t>23-04-2026</t>
        </is>
      </c>
      <c r="E322" s="32" t="n">
        <v>3</v>
      </c>
      <c r="F322" s="33" t="n">
        <v>30</v>
      </c>
      <c r="G322" s="34" t="n">
        <v>200380</v>
      </c>
      <c r="H322" s="34" t="n">
        <v>200380</v>
      </c>
      <c r="I322" s="34" t="n">
        <v>0</v>
      </c>
      <c r="J322" s="34">
        <f>IF(E322&gt;0, (G322-I322)/E322, "")</f>
        <v/>
      </c>
      <c r="K322" s="34">
        <f>IF(F322&gt;0, (G322-I322)/F322, "")</f>
        <v/>
      </c>
      <c r="L322" s="35" t="n">
        <v>40.06</v>
      </c>
      <c r="M322" s="34">
        <f>IF(AND(ISNUMBER(L322), L322&gt;0), (J322/L322)*42, "")</f>
        <v/>
      </c>
      <c r="N322" s="34">
        <f>IF(M322&lt;&gt;"", M322/10, "")</f>
        <v/>
      </c>
      <c r="O322" s="34">
        <f>M322</f>
        <v/>
      </c>
      <c r="P322" s="34">
        <f>IF(AND(M322&lt;&gt;"", J322&lt;&gt;""), M322-J322, "")</f>
        <v/>
      </c>
      <c r="Q322" s="41" t="inlineStr">
        <is>
          <t>Matched</t>
        </is>
      </c>
      <c r="R322" s="27" t="inlineStr">
        <is>
          <t>Fully reconciled &amp; verified</t>
        </is>
      </c>
    </row>
    <row r="323">
      <c r="A323" s="20" t="n">
        <v>322</v>
      </c>
      <c r="B323" s="21" t="inlineStr">
        <is>
          <t>Lucky Enterprises</t>
        </is>
      </c>
      <c r="C323" s="21" t="inlineStr">
        <is>
          <t>INWDMSD27/0310 / PO:0113</t>
        </is>
      </c>
      <c r="D323" s="20" t="inlineStr">
        <is>
          <t>23-04-2026</t>
        </is>
      </c>
      <c r="E323" s="37" t="n">
        <v>25.63</v>
      </c>
      <c r="F323" s="38" t="n">
        <v>256.3</v>
      </c>
      <c r="G323" s="39" t="n">
        <v>1503902</v>
      </c>
      <c r="H323" s="39" t="n">
        <v>1503902</v>
      </c>
      <c r="I323" s="39" t="n">
        <v>1850</v>
      </c>
      <c r="J323" s="39">
        <f>IF(E323&gt;0, (G323-I323)/E323, "")</f>
        <v/>
      </c>
      <c r="K323" s="39">
        <f>IF(F323&gt;0, (G323-I323)/F323, "")</f>
        <v/>
      </c>
      <c r="L323" s="40" t="n">
        <v>40.06</v>
      </c>
      <c r="M323" s="39">
        <f>IF(AND(ISNUMBER(L323), L323&gt;0), (J323/L323)*42, "")</f>
        <v/>
      </c>
      <c r="N323" s="39">
        <f>IF(M323&lt;&gt;"", M323/10, "")</f>
        <v/>
      </c>
      <c r="O323" s="39">
        <f>M323</f>
        <v/>
      </c>
      <c r="P323" s="39">
        <f>IF(AND(M323&lt;&gt;"", J323&lt;&gt;""), M323-J323, "")</f>
        <v/>
      </c>
      <c r="Q323" s="41" t="inlineStr">
        <is>
          <t>Matched</t>
        </is>
      </c>
      <c r="R323" s="21" t="inlineStr">
        <is>
          <t>Deductions: Bardana: ₹1,850</t>
        </is>
      </c>
    </row>
    <row r="324">
      <c r="A324" s="26" t="n">
        <v>323</v>
      </c>
      <c r="B324" s="27" t="inlineStr">
        <is>
          <t>Lucky Enterprises</t>
        </is>
      </c>
      <c r="C324" s="27" t="inlineStr">
        <is>
          <t>INWDMSD27/0311 / PO:0112</t>
        </is>
      </c>
      <c r="D324" s="26" t="inlineStr">
        <is>
          <t>23-04-2026</t>
        </is>
      </c>
      <c r="E324" s="32" t="n">
        <v>49.61</v>
      </c>
      <c r="F324" s="33" t="n">
        <v>496.1</v>
      </c>
      <c r="G324" s="34" t="n">
        <v>3324385</v>
      </c>
      <c r="H324" s="34" t="n">
        <v>3324385</v>
      </c>
      <c r="I324" s="34" t="n">
        <v>4075</v>
      </c>
      <c r="J324" s="34">
        <f>IF(E324&gt;0, (G324-I324)/E324, "")</f>
        <v/>
      </c>
      <c r="K324" s="34">
        <f>IF(F324&gt;0, (G324-I324)/F324, "")</f>
        <v/>
      </c>
      <c r="L324" s="35" t="n">
        <v>40.54</v>
      </c>
      <c r="M324" s="34">
        <f>IF(AND(ISNUMBER(L324), L324&gt;0), (J324/L324)*42, "")</f>
        <v/>
      </c>
      <c r="N324" s="34">
        <f>IF(M324&lt;&gt;"", M324/10, "")</f>
        <v/>
      </c>
      <c r="O324" s="34">
        <f>M324</f>
        <v/>
      </c>
      <c r="P324" s="34">
        <f>IF(AND(M324&lt;&gt;"", J324&lt;&gt;""), M324-J324, "")</f>
        <v/>
      </c>
      <c r="Q324" s="41" t="inlineStr">
        <is>
          <t>Matched</t>
        </is>
      </c>
      <c r="R324" s="27" t="inlineStr">
        <is>
          <t>Deductions: Bardana: ₹4,075</t>
        </is>
      </c>
    </row>
    <row r="325">
      <c r="A325" s="20" t="n">
        <v>324</v>
      </c>
      <c r="B325" s="21" t="inlineStr">
        <is>
          <t>Lucky Enterprises</t>
        </is>
      </c>
      <c r="C325" s="21" t="inlineStr">
        <is>
          <t>INWDMSD27/0312 / PO:0088</t>
        </is>
      </c>
      <c r="D325" s="20" t="inlineStr">
        <is>
          <t>23-04-2026</t>
        </is>
      </c>
      <c r="E325" s="37" t="n">
        <v>38.38</v>
      </c>
      <c r="F325" s="38" t="n">
        <v>383.8</v>
      </c>
      <c r="G325" s="39" t="n">
        <v>2528795.6</v>
      </c>
      <c r="H325" s="39" t="n">
        <v>2528795.6</v>
      </c>
      <c r="I325" s="39" t="n">
        <v>0</v>
      </c>
      <c r="J325" s="39">
        <f>IF(E325&gt;0, (G325-I325)/E325, "")</f>
        <v/>
      </c>
      <c r="K325" s="39">
        <f>IF(F325&gt;0, (G325-I325)/F325, "")</f>
        <v/>
      </c>
      <c r="L325" s="40" t="n">
        <v>40.08</v>
      </c>
      <c r="M325" s="39">
        <f>IF(AND(ISNUMBER(L325), L325&gt;0), (J325/L325)*42, "")</f>
        <v/>
      </c>
      <c r="N325" s="39">
        <f>IF(M325&lt;&gt;"", M325/10, "")</f>
        <v/>
      </c>
      <c r="O325" s="39">
        <f>M325</f>
        <v/>
      </c>
      <c r="P325" s="39">
        <f>IF(AND(M325&lt;&gt;"", J325&lt;&gt;""), M325-J325, "")</f>
        <v/>
      </c>
      <c r="Q325" s="41" t="inlineStr">
        <is>
          <t>Matched</t>
        </is>
      </c>
      <c r="R325" s="21" t="inlineStr">
        <is>
          <t>Fully reconciled &amp; verified</t>
        </is>
      </c>
    </row>
    <row r="326">
      <c r="A326" s="26" t="n">
        <v>325</v>
      </c>
      <c r="B326" s="27" t="inlineStr">
        <is>
          <t>Mahavir Trading Company</t>
        </is>
      </c>
      <c r="C326" s="27" t="inlineStr">
        <is>
          <t>INWDMSD27/0313 / PO:0100</t>
        </is>
      </c>
      <c r="D326" s="26" t="inlineStr">
        <is>
          <t>23-04-2026</t>
        </is>
      </c>
      <c r="E326" s="32" t="n">
        <v>31.13</v>
      </c>
      <c r="F326" s="33" t="n">
        <v>311.3</v>
      </c>
      <c r="G326" s="34" t="n">
        <v>2095457.75</v>
      </c>
      <c r="H326" s="34" t="n">
        <v>2095457.75</v>
      </c>
      <c r="I326" s="34" t="n">
        <v>1226</v>
      </c>
      <c r="J326" s="34">
        <f>IF(E326&gt;0, (G326-I326)/E326, "")</f>
        <v/>
      </c>
      <c r="K326" s="34">
        <f>IF(F326&gt;0, (G326-I326)/F326, "")</f>
        <v/>
      </c>
      <c r="L326" s="35" t="n">
        <v>39.98</v>
      </c>
      <c r="M326" s="34">
        <f>IF(AND(ISNUMBER(L326), L326&gt;0), (J326/L326)*42, "")</f>
        <v/>
      </c>
      <c r="N326" s="34">
        <f>IF(M326&lt;&gt;"", M326/10, "")</f>
        <v/>
      </c>
      <c r="O326" s="34">
        <f>M326</f>
        <v/>
      </c>
      <c r="P326" s="34">
        <f>IF(AND(M326&lt;&gt;"", J326&lt;&gt;""), M326-J326, "")</f>
        <v/>
      </c>
      <c r="Q326" s="41" t="inlineStr">
        <is>
          <t>Matched</t>
        </is>
      </c>
      <c r="R326" s="27" t="inlineStr">
        <is>
          <t>Deductions: Bardana: ₹1,226</t>
        </is>
      </c>
    </row>
    <row r="327">
      <c r="A327" s="20" t="n">
        <v>326</v>
      </c>
      <c r="B327" s="21" t="inlineStr">
        <is>
          <t>Ram Dayal Ved Prakash</t>
        </is>
      </c>
      <c r="C327" s="21" t="inlineStr">
        <is>
          <t>INWDMSD27/0314 / PO:0102</t>
        </is>
      </c>
      <c r="D327" s="20" t="inlineStr">
        <is>
          <t>24-04-2026</t>
        </is>
      </c>
      <c r="E327" s="37" t="n">
        <v>31.5</v>
      </c>
      <c r="F327" s="38" t="n">
        <v>315</v>
      </c>
      <c r="G327" s="39" t="n">
        <v>2103656.46</v>
      </c>
      <c r="H327" s="39" t="n">
        <v>2103656.46</v>
      </c>
      <c r="I327" s="39" t="n">
        <v>2585</v>
      </c>
      <c r="J327" s="39">
        <f>IF(E327&gt;0, (G327-I327)/E327, "")</f>
        <v/>
      </c>
      <c r="K327" s="39">
        <f>IF(F327&gt;0, (G327-I327)/F327, "")</f>
        <v/>
      </c>
      <c r="L327" s="40" t="n">
        <v>40.21</v>
      </c>
      <c r="M327" s="39">
        <f>IF(AND(ISNUMBER(L327), L327&gt;0), (J327/L327)*42, "")</f>
        <v/>
      </c>
      <c r="N327" s="39">
        <f>IF(M327&lt;&gt;"", M327/10, "")</f>
        <v/>
      </c>
      <c r="O327" s="39">
        <f>M327</f>
        <v/>
      </c>
      <c r="P327" s="39">
        <f>IF(AND(M327&lt;&gt;"", J327&lt;&gt;""), M327-J327, "")</f>
        <v/>
      </c>
      <c r="Q327" s="41" t="inlineStr">
        <is>
          <t>Matched</t>
        </is>
      </c>
      <c r="R327" s="21" t="inlineStr">
        <is>
          <t>Deductions: Bardana: ₹2,585</t>
        </is>
      </c>
    </row>
    <row r="328">
      <c r="A328" s="26" t="n">
        <v>327</v>
      </c>
      <c r="B328" s="27" t="inlineStr">
        <is>
          <t>Jai Sri Rama Trading Company</t>
        </is>
      </c>
      <c r="C328" s="27" t="inlineStr">
        <is>
          <t>INWDMSD27/0315 / PO:0108</t>
        </is>
      </c>
      <c r="D328" s="26" t="inlineStr">
        <is>
          <t>24-04-2026</t>
        </is>
      </c>
      <c r="E328" s="32" t="n">
        <v>29.52</v>
      </c>
      <c r="F328" s="33" t="n">
        <v>295.2</v>
      </c>
      <c r="G328" s="34" t="n">
        <v>1986909.35</v>
      </c>
      <c r="H328" s="34" t="n">
        <v>1986909.35</v>
      </c>
      <c r="I328" s="34" t="n">
        <v>4051.402929500342</v>
      </c>
      <c r="J328" s="34">
        <f>IF(E328&gt;0, (G328-I328)/E328, "")</f>
        <v/>
      </c>
      <c r="K328" s="34">
        <f>IF(F328&gt;0, (G328-I328)/F328, "")</f>
        <v/>
      </c>
      <c r="L328" s="35" t="n">
        <v>39.77</v>
      </c>
      <c r="M328" s="34">
        <f>IF(AND(ISNUMBER(L328), L328&gt;0), (J328/L328)*42, "")</f>
        <v/>
      </c>
      <c r="N328" s="34">
        <f>IF(M328&lt;&gt;"", M328/10, "")</f>
        <v/>
      </c>
      <c r="O328" s="34">
        <f>M328</f>
        <v/>
      </c>
      <c r="P328" s="34">
        <f>IF(AND(M328&lt;&gt;"", J328&lt;&gt;""), M328-J328, "")</f>
        <v/>
      </c>
      <c r="Q328" s="41" t="inlineStr">
        <is>
          <t>Matched</t>
        </is>
      </c>
      <c r="R328" s="27" t="inlineStr">
        <is>
          <t>Deductions: Shortage: ₹3,808, Bardana: ₹244</t>
        </is>
      </c>
    </row>
    <row r="329">
      <c r="A329" s="20" t="n">
        <v>328</v>
      </c>
      <c r="B329" s="21" t="inlineStr">
        <is>
          <t>Lucky Enterprises</t>
        </is>
      </c>
      <c r="C329" s="21" t="inlineStr">
        <is>
          <t>INWDMSD27/0316 / PO:0110</t>
        </is>
      </c>
      <c r="D329" s="20" t="inlineStr">
        <is>
          <t>24-04-2026</t>
        </is>
      </c>
      <c r="E329" s="37" t="n">
        <v>27.2</v>
      </c>
      <c r="F329" s="38" t="n">
        <v>272</v>
      </c>
      <c r="G329" s="39" t="n">
        <v>1819021.8</v>
      </c>
      <c r="H329" s="39" t="n">
        <v>1819021.8</v>
      </c>
      <c r="I329" s="39" t="n">
        <v>2235</v>
      </c>
      <c r="J329" s="39">
        <f>IF(E329&gt;0, (G329-I329)/E329, "")</f>
        <v/>
      </c>
      <c r="K329" s="39">
        <f>IF(F329&gt;0, (G329-I329)/F329, "")</f>
        <v/>
      </c>
      <c r="L329" s="40" t="n">
        <v>40.13</v>
      </c>
      <c r="M329" s="39">
        <f>IF(AND(ISNUMBER(L329), L329&gt;0), (J329/L329)*42, "")</f>
        <v/>
      </c>
      <c r="N329" s="39">
        <f>IF(M329&lt;&gt;"", M329/10, "")</f>
        <v/>
      </c>
      <c r="O329" s="39">
        <f>M329</f>
        <v/>
      </c>
      <c r="P329" s="39">
        <f>IF(AND(M329&lt;&gt;"", J329&lt;&gt;""), M329-J329, "")</f>
        <v/>
      </c>
      <c r="Q329" s="41" t="inlineStr">
        <is>
          <t>Matched</t>
        </is>
      </c>
      <c r="R329" s="21" t="inlineStr">
        <is>
          <t>Deductions: Bardana: ₹2,235</t>
        </is>
      </c>
    </row>
    <row r="330">
      <c r="A330" s="26" t="n">
        <v>329</v>
      </c>
      <c r="B330" s="27" t="inlineStr">
        <is>
          <t>Bhawani Trading Company</t>
        </is>
      </c>
      <c r="C330" s="27" t="inlineStr">
        <is>
          <t>INWDMSD27/0317 / PO:0103</t>
        </is>
      </c>
      <c r="D330" s="26" t="inlineStr">
        <is>
          <t>24-04-2026</t>
        </is>
      </c>
      <c r="E330" s="32" t="n">
        <v>27.62</v>
      </c>
      <c r="F330" s="33" t="n">
        <v>276.2</v>
      </c>
      <c r="G330" s="34" t="n">
        <v>1862363.39</v>
      </c>
      <c r="H330" s="34" t="n">
        <v>1862363.39</v>
      </c>
      <c r="I330" s="34" t="n">
        <v>0</v>
      </c>
      <c r="J330" s="34">
        <f>IF(E330&gt;0, (G330-I330)/E330, "")</f>
        <v/>
      </c>
      <c r="K330" s="34">
        <f>IF(F330&gt;0, (G330-I330)/F330, "")</f>
        <v/>
      </c>
      <c r="L330" s="35" t="n">
        <v>40.91</v>
      </c>
      <c r="M330" s="34">
        <f>IF(AND(ISNUMBER(L330), L330&gt;0), (J330/L330)*42, "")</f>
        <v/>
      </c>
      <c r="N330" s="34">
        <f>IF(M330&lt;&gt;"", M330/10, "")</f>
        <v/>
      </c>
      <c r="O330" s="34">
        <f>M330</f>
        <v/>
      </c>
      <c r="P330" s="34">
        <f>IF(AND(M330&lt;&gt;"", J330&lt;&gt;""), M330-J330, "")</f>
        <v/>
      </c>
      <c r="Q330" s="41" t="inlineStr">
        <is>
          <t>Matched</t>
        </is>
      </c>
      <c r="R330" s="27" t="inlineStr">
        <is>
          <t>Fully reconciled &amp; verified</t>
        </is>
      </c>
    </row>
    <row r="331">
      <c r="A331" s="20" t="n">
        <v>330</v>
      </c>
      <c r="B331" s="21" t="inlineStr">
        <is>
          <t>Pankaj Bogi &amp; Company</t>
        </is>
      </c>
      <c r="C331" s="21" t="inlineStr">
        <is>
          <t>INWDMSD27/0318 / PO:0105</t>
        </is>
      </c>
      <c r="D331" s="20" t="inlineStr">
        <is>
          <t>24-04-2026</t>
        </is>
      </c>
      <c r="E331" s="37" t="n">
        <v>30.78</v>
      </c>
      <c r="F331" s="38" t="n">
        <v>307.8</v>
      </c>
      <c r="G331" s="39" t="n">
        <v>2070188.69</v>
      </c>
      <c r="H331" s="39" t="n">
        <v>2070188.69</v>
      </c>
      <c r="I331" s="39" t="n">
        <v>2530</v>
      </c>
      <c r="J331" s="39">
        <f>IF(E331&gt;0, (G331-I331)/E331, "")</f>
        <v/>
      </c>
      <c r="K331" s="39">
        <f>IF(F331&gt;0, (G331-I331)/F331, "")</f>
        <v/>
      </c>
      <c r="L331" s="40" t="n">
        <v>40.26</v>
      </c>
      <c r="M331" s="39">
        <f>IF(AND(ISNUMBER(L331), L331&gt;0), (J331/L331)*42, "")</f>
        <v/>
      </c>
      <c r="N331" s="39">
        <f>IF(M331&lt;&gt;"", M331/10, "")</f>
        <v/>
      </c>
      <c r="O331" s="39">
        <f>M331</f>
        <v/>
      </c>
      <c r="P331" s="39">
        <f>IF(AND(M331&lt;&gt;"", J331&lt;&gt;""), M331-J331, "")</f>
        <v/>
      </c>
      <c r="Q331" s="41" t="inlineStr">
        <is>
          <t>Matched</t>
        </is>
      </c>
      <c r="R331" s="21" t="inlineStr">
        <is>
          <t>Deductions: Bardana: ₹2,530</t>
        </is>
      </c>
    </row>
    <row r="332">
      <c r="A332" s="26" t="n">
        <v>331</v>
      </c>
      <c r="B332" s="27" t="inlineStr">
        <is>
          <t>Lucky Enterprises</t>
        </is>
      </c>
      <c r="C332" s="27" t="inlineStr">
        <is>
          <t>INWDMSD27/0319 / PO:0110</t>
        </is>
      </c>
      <c r="D332" s="26" t="inlineStr">
        <is>
          <t>24-04-2026</t>
        </is>
      </c>
      <c r="E332" s="32" t="n">
        <v>18.95</v>
      </c>
      <c r="F332" s="33" t="n">
        <v>189.5</v>
      </c>
      <c r="G332" s="34" t="n">
        <v>1265583.4</v>
      </c>
      <c r="H332" s="34" t="n">
        <v>1265583.4</v>
      </c>
      <c r="I332" s="34" t="n">
        <v>1555</v>
      </c>
      <c r="J332" s="34">
        <f>IF(E332&gt;0, (G332-I332)/E332, "")</f>
        <v/>
      </c>
      <c r="K332" s="34">
        <f>IF(F332&gt;0, (G332-I332)/F332, "")</f>
        <v/>
      </c>
      <c r="L332" s="35" t="n">
        <v>40.66</v>
      </c>
      <c r="M332" s="34">
        <f>IF(AND(ISNUMBER(L332), L332&gt;0), (J332/L332)*42, "")</f>
        <v/>
      </c>
      <c r="N332" s="34">
        <f>IF(M332&lt;&gt;"", M332/10, "")</f>
        <v/>
      </c>
      <c r="O332" s="34">
        <f>M332</f>
        <v/>
      </c>
      <c r="P332" s="34">
        <f>IF(AND(M332&lt;&gt;"", J332&lt;&gt;""), M332-J332, "")</f>
        <v/>
      </c>
      <c r="Q332" s="41" t="inlineStr">
        <is>
          <t>Matched</t>
        </is>
      </c>
      <c r="R332" s="27" t="inlineStr">
        <is>
          <t>Deductions: Bardana: ₹1,555</t>
        </is>
      </c>
    </row>
    <row r="333">
      <c r="A333" s="20" t="n">
        <v>332</v>
      </c>
      <c r="B333" s="21" t="inlineStr">
        <is>
          <t>Bhawani Trading Company</t>
        </is>
      </c>
      <c r="C333" s="21" t="inlineStr">
        <is>
          <t>INWDMSD27/0320 / PO:0117</t>
        </is>
      </c>
      <c r="D333" s="20" t="inlineStr">
        <is>
          <t>24-04-2026</t>
        </is>
      </c>
      <c r="E333" s="37" t="n">
        <v>27.3</v>
      </c>
      <c r="F333" s="38" t="n">
        <v>273</v>
      </c>
      <c r="G333" s="39" t="n">
        <v>1877731.2</v>
      </c>
      <c r="H333" s="39" t="n">
        <v>1877731.2</v>
      </c>
      <c r="I333" s="39" t="n">
        <v>0</v>
      </c>
      <c r="J333" s="39">
        <f>IF(E333&gt;0, (G333-I333)/E333, "")</f>
        <v/>
      </c>
      <c r="K333" s="39">
        <f>IF(F333&gt;0, (G333-I333)/F333, "")</f>
        <v/>
      </c>
      <c r="L333" s="40" t="n">
        <v>40.3</v>
      </c>
      <c r="M333" s="39">
        <f>IF(AND(ISNUMBER(L333), L333&gt;0), (J333/L333)*42, "")</f>
        <v/>
      </c>
      <c r="N333" s="39">
        <f>IF(M333&lt;&gt;"", M333/10, "")</f>
        <v/>
      </c>
      <c r="O333" s="39">
        <f>M333</f>
        <v/>
      </c>
      <c r="P333" s="39">
        <f>IF(AND(M333&lt;&gt;"", J333&lt;&gt;""), M333-J333, "")</f>
        <v/>
      </c>
      <c r="Q333" s="41" t="inlineStr">
        <is>
          <t>Matched</t>
        </is>
      </c>
      <c r="R333" s="21" t="inlineStr">
        <is>
          <t>Fully reconciled &amp; verified</t>
        </is>
      </c>
    </row>
    <row r="334">
      <c r="A334" s="26" t="n">
        <v>333</v>
      </c>
      <c r="B334" s="27" t="inlineStr">
        <is>
          <t>Lucky Enterprises</t>
        </is>
      </c>
      <c r="C334" s="27" t="inlineStr">
        <is>
          <t>INWDMSD27/0321 / PO:0123</t>
        </is>
      </c>
      <c r="D334" s="26" t="inlineStr">
        <is>
          <t>24-04-2026</t>
        </is>
      </c>
      <c r="E334" s="32" t="n">
        <v>29.39</v>
      </c>
      <c r="F334" s="33" t="n">
        <v>293.9</v>
      </c>
      <c r="G334" s="34" t="n">
        <v>1960872.4</v>
      </c>
      <c r="H334" s="34" t="n">
        <v>1960872.4</v>
      </c>
      <c r="I334" s="34" t="n">
        <v>2410</v>
      </c>
      <c r="J334" s="34">
        <f>IF(E334&gt;0, (G334-I334)/E334, "")</f>
        <v/>
      </c>
      <c r="K334" s="34">
        <f>IF(F334&gt;0, (G334-I334)/F334, "")</f>
        <v/>
      </c>
      <c r="L334" s="35" t="n">
        <v>40.65</v>
      </c>
      <c r="M334" s="34">
        <f>IF(AND(ISNUMBER(L334), L334&gt;0), (J334/L334)*42, "")</f>
        <v/>
      </c>
      <c r="N334" s="34">
        <f>IF(M334&lt;&gt;"", M334/10, "")</f>
        <v/>
      </c>
      <c r="O334" s="34">
        <f>M334</f>
        <v/>
      </c>
      <c r="P334" s="34">
        <f>IF(AND(M334&lt;&gt;"", J334&lt;&gt;""), M334-J334, "")</f>
        <v/>
      </c>
      <c r="Q334" s="41" t="inlineStr">
        <is>
          <t>Matched</t>
        </is>
      </c>
      <c r="R334" s="27" t="inlineStr">
        <is>
          <t>Deductions: Bardana: ₹2,410</t>
        </is>
      </c>
    </row>
    <row r="335">
      <c r="A335" s="20" t="n">
        <v>334</v>
      </c>
      <c r="B335" s="21" t="inlineStr">
        <is>
          <t>Pankaj Bogi &amp; Company</t>
        </is>
      </c>
      <c r="C335" s="21" t="inlineStr">
        <is>
          <t>INWDMSD27/0322 / PO:0105</t>
        </is>
      </c>
      <c r="D335" s="20" t="inlineStr">
        <is>
          <t>24-04-2026</t>
        </is>
      </c>
      <c r="E335" s="37" t="n">
        <v>44.27</v>
      </c>
      <c r="F335" s="38" t="n">
        <v>442.7</v>
      </c>
      <c r="G335" s="39" t="n">
        <v>2982544.58</v>
      </c>
      <c r="H335" s="39" t="n">
        <v>2982544.58</v>
      </c>
      <c r="I335" s="39" t="n">
        <v>3645</v>
      </c>
      <c r="J335" s="39">
        <f>IF(E335&gt;0, (G335-I335)/E335, "")</f>
        <v/>
      </c>
      <c r="K335" s="39">
        <f>IF(F335&gt;0, (G335-I335)/F335, "")</f>
        <v/>
      </c>
      <c r="L335" s="40" t="n">
        <v>39.52</v>
      </c>
      <c r="M335" s="39">
        <f>IF(AND(ISNUMBER(L335), L335&gt;0), (J335/L335)*42, "")</f>
        <v/>
      </c>
      <c r="N335" s="39">
        <f>IF(M335&lt;&gt;"", M335/10, "")</f>
        <v/>
      </c>
      <c r="O335" s="39">
        <f>M335</f>
        <v/>
      </c>
      <c r="P335" s="39">
        <f>IF(AND(M335&lt;&gt;"", J335&lt;&gt;""), M335-J335, "")</f>
        <v/>
      </c>
      <c r="Q335" s="41" t="inlineStr">
        <is>
          <t>Matched</t>
        </is>
      </c>
      <c r="R335" s="21" t="inlineStr">
        <is>
          <t>Deductions: Bardana: ₹3,645</t>
        </is>
      </c>
    </row>
    <row r="336">
      <c r="A336" s="26" t="n">
        <v>335</v>
      </c>
      <c r="B336" s="27" t="inlineStr">
        <is>
          <t>Pankaj Bogi &amp; Company</t>
        </is>
      </c>
      <c r="C336" s="27" t="inlineStr">
        <is>
          <t>INWDMSD27/0323 / PO:0105</t>
        </is>
      </c>
      <c r="D336" s="26" t="inlineStr">
        <is>
          <t>24-04-2026</t>
        </is>
      </c>
      <c r="E336" s="32" t="n">
        <v>30.6</v>
      </c>
      <c r="F336" s="33" t="n">
        <v>306</v>
      </c>
      <c r="G336" s="34" t="n">
        <v>2057914.85</v>
      </c>
      <c r="H336" s="34" t="n">
        <v>2057914.85</v>
      </c>
      <c r="I336" s="34" t="n">
        <v>2515</v>
      </c>
      <c r="J336" s="34">
        <f>IF(E336&gt;0, (G336-I336)/E336, "")</f>
        <v/>
      </c>
      <c r="K336" s="34">
        <f>IF(F336&gt;0, (G336-I336)/F336, "")</f>
        <v/>
      </c>
      <c r="L336" s="35" t="n">
        <v>40.4</v>
      </c>
      <c r="M336" s="34">
        <f>IF(AND(ISNUMBER(L336), L336&gt;0), (J336/L336)*42, "")</f>
        <v/>
      </c>
      <c r="N336" s="34">
        <f>IF(M336&lt;&gt;"", M336/10, "")</f>
        <v/>
      </c>
      <c r="O336" s="34">
        <f>M336</f>
        <v/>
      </c>
      <c r="P336" s="34">
        <f>IF(AND(M336&lt;&gt;"", J336&lt;&gt;""), M336-J336, "")</f>
        <v/>
      </c>
      <c r="Q336" s="41" t="inlineStr">
        <is>
          <t>Matched</t>
        </is>
      </c>
      <c r="R336" s="27" t="inlineStr">
        <is>
          <t>Deductions: Bardana: ₹2,515</t>
        </is>
      </c>
    </row>
    <row r="337">
      <c r="A337" s="20" t="n">
        <v>336</v>
      </c>
      <c r="B337" s="21" t="inlineStr">
        <is>
          <t>Lucky Enterprises</t>
        </is>
      </c>
      <c r="C337" s="21" t="inlineStr">
        <is>
          <t>INWDMSD27/0324 / PO:0124</t>
        </is>
      </c>
      <c r="D337" s="20" t="inlineStr">
        <is>
          <t>24-04-2026</t>
        </is>
      </c>
      <c r="E337" s="37" t="n">
        <v>31.1</v>
      </c>
      <c r="F337" s="38" t="n">
        <v>311</v>
      </c>
      <c r="G337" s="39" t="n">
        <v>2079770</v>
      </c>
      <c r="H337" s="39" t="n">
        <v>2079770</v>
      </c>
      <c r="I337" s="39" t="n">
        <v>2555</v>
      </c>
      <c r="J337" s="39">
        <f>IF(E337&gt;0, (G337-I337)/E337, "")</f>
        <v/>
      </c>
      <c r="K337" s="39">
        <f>IF(F337&gt;0, (G337-I337)/F337, "")</f>
        <v/>
      </c>
      <c r="L337" s="40" t="n">
        <v>40.31</v>
      </c>
      <c r="M337" s="39">
        <f>IF(AND(ISNUMBER(L337), L337&gt;0), (J337/L337)*42, "")</f>
        <v/>
      </c>
      <c r="N337" s="39">
        <f>IF(M337&lt;&gt;"", M337/10, "")</f>
        <v/>
      </c>
      <c r="O337" s="39">
        <f>M337</f>
        <v/>
      </c>
      <c r="P337" s="39">
        <f>IF(AND(M337&lt;&gt;"", J337&lt;&gt;""), M337-J337, "")</f>
        <v/>
      </c>
      <c r="Q337" s="41" t="inlineStr">
        <is>
          <t>Matched</t>
        </is>
      </c>
      <c r="R337" s="21" t="inlineStr">
        <is>
          <t>Deductions: Bardana: ₹2,555</t>
        </is>
      </c>
    </row>
    <row r="338">
      <c r="A338" s="26" t="n">
        <v>337</v>
      </c>
      <c r="B338" s="27" t="inlineStr">
        <is>
          <t>Mahavir Trading Company</t>
        </is>
      </c>
      <c r="C338" s="27" t="inlineStr">
        <is>
          <t>INWDMSD27/0325 / PO:0104</t>
        </is>
      </c>
      <c r="D338" s="26" t="inlineStr">
        <is>
          <t>24-04-2026</t>
        </is>
      </c>
      <c r="E338" s="32" t="n">
        <v>30.65</v>
      </c>
      <c r="F338" s="33" t="n">
        <v>306.5</v>
      </c>
      <c r="G338" s="34" t="n">
        <v>2023246.75</v>
      </c>
      <c r="H338" s="34" t="n">
        <v>2023246.75</v>
      </c>
      <c r="I338" s="34" t="n">
        <v>1204</v>
      </c>
      <c r="J338" s="34">
        <f>IF(E338&gt;0, (G338-I338)/E338, "")</f>
        <v/>
      </c>
      <c r="K338" s="34">
        <f>IF(F338&gt;0, (G338-I338)/F338, "")</f>
        <v/>
      </c>
      <c r="L338" s="35" t="n">
        <v>40.47</v>
      </c>
      <c r="M338" s="34">
        <f>IF(AND(ISNUMBER(L338), L338&gt;0), (J338/L338)*42, "")</f>
        <v/>
      </c>
      <c r="N338" s="34">
        <f>IF(M338&lt;&gt;"", M338/10, "")</f>
        <v/>
      </c>
      <c r="O338" s="34">
        <f>M338</f>
        <v/>
      </c>
      <c r="P338" s="34">
        <f>IF(AND(M338&lt;&gt;"", J338&lt;&gt;""), M338-J338, "")</f>
        <v/>
      </c>
      <c r="Q338" s="41" t="inlineStr">
        <is>
          <t>Matched</t>
        </is>
      </c>
      <c r="R338" s="27" t="inlineStr">
        <is>
          <t>Deductions: Bardana: ₹1,204</t>
        </is>
      </c>
    </row>
    <row r="339">
      <c r="A339" s="20" t="n">
        <v>338</v>
      </c>
      <c r="B339" s="21" t="inlineStr">
        <is>
          <t>Pankaj Bogi &amp; Company</t>
        </is>
      </c>
      <c r="C339" s="21" t="inlineStr">
        <is>
          <t>INWDMSD27/0326 / PO:0105</t>
        </is>
      </c>
      <c r="D339" s="20" t="inlineStr">
        <is>
          <t>24-04-2026</t>
        </is>
      </c>
      <c r="E339" s="37" t="n">
        <v>29.83</v>
      </c>
      <c r="F339" s="38" t="n">
        <v>298.3</v>
      </c>
      <c r="G339" s="39" t="n">
        <v>2008819.46</v>
      </c>
      <c r="H339" s="39" t="n">
        <v>2008819.46</v>
      </c>
      <c r="I339" s="39" t="n">
        <v>2455</v>
      </c>
      <c r="J339" s="39">
        <f>IF(E339&gt;0, (G339-I339)/E339, "")</f>
        <v/>
      </c>
      <c r="K339" s="39">
        <f>IF(F339&gt;0, (G339-I339)/F339, "")</f>
        <v/>
      </c>
      <c r="L339" s="40" t="n">
        <v>39.5</v>
      </c>
      <c r="M339" s="39">
        <f>IF(AND(ISNUMBER(L339), L339&gt;0), (J339/L339)*42, "")</f>
        <v/>
      </c>
      <c r="N339" s="39">
        <f>IF(M339&lt;&gt;"", M339/10, "")</f>
        <v/>
      </c>
      <c r="O339" s="39">
        <f>M339</f>
        <v/>
      </c>
      <c r="P339" s="39">
        <f>IF(AND(M339&lt;&gt;"", J339&lt;&gt;""), M339-J339, "")</f>
        <v/>
      </c>
      <c r="Q339" s="41" t="inlineStr">
        <is>
          <t>Matched</t>
        </is>
      </c>
      <c r="R339" s="21" t="inlineStr">
        <is>
          <t>Deductions: Bardana: ₹2,455</t>
        </is>
      </c>
    </row>
    <row r="340">
      <c r="A340" s="26" t="n">
        <v>339</v>
      </c>
      <c r="B340" s="27" t="inlineStr">
        <is>
          <t>Lucky Enterprises</t>
        </is>
      </c>
      <c r="C340" s="27" t="inlineStr">
        <is>
          <t>INWDMSD27/0327 / PO:0125</t>
        </is>
      </c>
      <c r="D340" s="26" t="inlineStr">
        <is>
          <t>24-04-2026</t>
        </is>
      </c>
      <c r="E340" s="32" t="n">
        <v>27.47</v>
      </c>
      <c r="F340" s="33" t="n">
        <v>274.7</v>
      </c>
      <c r="G340" s="34" t="n">
        <v>1848589.6</v>
      </c>
      <c r="H340" s="34" t="n">
        <v>1848589.6</v>
      </c>
      <c r="I340" s="34" t="n">
        <v>2260</v>
      </c>
      <c r="J340" s="34">
        <f>IF(E340&gt;0, (G340-I340)/E340, "")</f>
        <v/>
      </c>
      <c r="K340" s="34">
        <f>IF(F340&gt;0, (G340-I340)/F340, "")</f>
        <v/>
      </c>
      <c r="L340" s="35" t="n">
        <v>40.21</v>
      </c>
      <c r="M340" s="34">
        <f>IF(AND(ISNUMBER(L340), L340&gt;0), (J340/L340)*42, "")</f>
        <v/>
      </c>
      <c r="N340" s="34">
        <f>IF(M340&lt;&gt;"", M340/10, "")</f>
        <v/>
      </c>
      <c r="O340" s="34">
        <f>M340</f>
        <v/>
      </c>
      <c r="P340" s="34">
        <f>IF(AND(M340&lt;&gt;"", J340&lt;&gt;""), M340-J340, "")</f>
        <v/>
      </c>
      <c r="Q340" s="41" t="inlineStr">
        <is>
          <t>Matched</t>
        </is>
      </c>
      <c r="R340" s="27" t="inlineStr">
        <is>
          <t>Deductions: Bardana: ₹2,260</t>
        </is>
      </c>
    </row>
    <row r="341">
      <c r="A341" s="20" t="n">
        <v>340</v>
      </c>
      <c r="B341" s="21" t="inlineStr">
        <is>
          <t>Ghanshyam Dass &amp; Sons</t>
        </is>
      </c>
      <c r="C341" s="21" t="inlineStr">
        <is>
          <t>INWDMSD27/0328 / PO:0109</t>
        </is>
      </c>
      <c r="D341" s="20" t="inlineStr">
        <is>
          <t>24-04-2026</t>
        </is>
      </c>
      <c r="E341" s="37" t="n">
        <v>29.55</v>
      </c>
      <c r="F341" s="38" t="n">
        <v>295.5</v>
      </c>
      <c r="G341" s="39" t="n">
        <v>1975853.41</v>
      </c>
      <c r="H341" s="39" t="n">
        <v>1975853.41</v>
      </c>
      <c r="I341" s="39" t="n">
        <v>0</v>
      </c>
      <c r="J341" s="39">
        <f>IF(E341&gt;0, (G341-I341)/E341, "")</f>
        <v/>
      </c>
      <c r="K341" s="39">
        <f>IF(F341&gt;0, (G341-I341)/F341, "")</f>
        <v/>
      </c>
      <c r="L341" s="40" t="n">
        <v>40.57</v>
      </c>
      <c r="M341" s="39">
        <f>IF(AND(ISNUMBER(L341), L341&gt;0), (J341/L341)*42, "")</f>
        <v/>
      </c>
      <c r="N341" s="39">
        <f>IF(M341&lt;&gt;"", M341/10, "")</f>
        <v/>
      </c>
      <c r="O341" s="39">
        <f>M341</f>
        <v/>
      </c>
      <c r="P341" s="39">
        <f>IF(AND(M341&lt;&gt;"", J341&lt;&gt;""), M341-J341, "")</f>
        <v/>
      </c>
      <c r="Q341" s="41" t="inlineStr">
        <is>
          <t>Matched</t>
        </is>
      </c>
      <c r="R341" s="21" t="inlineStr">
        <is>
          <t>Fully reconciled &amp; verified</t>
        </is>
      </c>
    </row>
    <row r="342">
      <c r="A342" s="26" t="n">
        <v>341</v>
      </c>
      <c r="B342" s="27" t="inlineStr">
        <is>
          <t>Pankaj Bogi &amp; Company</t>
        </is>
      </c>
      <c r="C342" s="27" t="inlineStr">
        <is>
          <t>INWDMSD27/0329 / PO:0105</t>
        </is>
      </c>
      <c r="D342" s="26" t="inlineStr">
        <is>
          <t>24-04-2026</t>
        </is>
      </c>
      <c r="E342" s="32" t="n">
        <v>36.39</v>
      </c>
      <c r="F342" s="33" t="n">
        <v>363.9</v>
      </c>
      <c r="G342" s="34" t="n">
        <v>2450677.92</v>
      </c>
      <c r="H342" s="34" t="n">
        <v>2450677.92</v>
      </c>
      <c r="I342" s="34" t="n">
        <v>23391.56276418653</v>
      </c>
      <c r="J342" s="34">
        <f>IF(E342&gt;0, (G342-I342)/E342, "")</f>
        <v/>
      </c>
      <c r="K342" s="34">
        <f>IF(F342&gt;0, (G342-I342)/F342, "")</f>
        <v/>
      </c>
      <c r="L342" s="35" t="n">
        <v>39.32</v>
      </c>
      <c r="M342" s="34">
        <f>IF(AND(ISNUMBER(L342), L342&gt;0), (J342/L342)*42, "")</f>
        <v/>
      </c>
      <c r="N342" s="34">
        <f>IF(M342&lt;&gt;"", M342/10, "")</f>
        <v/>
      </c>
      <c r="O342" s="34">
        <f>M342</f>
        <v/>
      </c>
      <c r="P342" s="34">
        <f>IF(AND(M342&lt;&gt;"", J342&lt;&gt;""), M342-J342, "")</f>
        <v/>
      </c>
      <c r="Q342" s="41" t="inlineStr">
        <is>
          <t>Matched</t>
        </is>
      </c>
      <c r="R342" s="27" t="inlineStr">
        <is>
          <t>Deductions: Oil: ₹20,397, Bardana: ₹2,995</t>
        </is>
      </c>
    </row>
    <row r="343">
      <c r="A343" s="20" t="n">
        <v>342</v>
      </c>
      <c r="B343" s="21" t="inlineStr">
        <is>
          <t>Ram Dayal Ved Prakash</t>
        </is>
      </c>
      <c r="C343" s="21" t="inlineStr">
        <is>
          <t>INWDMSD27/0330 / PO:0101</t>
        </is>
      </c>
      <c r="D343" s="20" t="inlineStr">
        <is>
          <t>24-04-2026</t>
        </is>
      </c>
      <c r="E343" s="37" t="n">
        <v>31.54</v>
      </c>
      <c r="F343" s="38" t="n">
        <v>315.4</v>
      </c>
      <c r="G343" s="39" t="n">
        <v>2100107.72</v>
      </c>
      <c r="H343" s="39" t="n">
        <v>2100107.72</v>
      </c>
      <c r="I343" s="39" t="n">
        <v>2590</v>
      </c>
      <c r="J343" s="39">
        <f>IF(E343&gt;0, (G343-I343)/E343, "")</f>
        <v/>
      </c>
      <c r="K343" s="39">
        <f>IF(F343&gt;0, (G343-I343)/F343, "")</f>
        <v/>
      </c>
      <c r="L343" s="40" t="n">
        <v>40.27</v>
      </c>
      <c r="M343" s="39">
        <f>IF(AND(ISNUMBER(L343), L343&gt;0), (J343/L343)*42, "")</f>
        <v/>
      </c>
      <c r="N343" s="39">
        <f>IF(M343&lt;&gt;"", M343/10, "")</f>
        <v/>
      </c>
      <c r="O343" s="39">
        <f>M343</f>
        <v/>
      </c>
      <c r="P343" s="39">
        <f>IF(AND(M343&lt;&gt;"", J343&lt;&gt;""), M343-J343, "")</f>
        <v/>
      </c>
      <c r="Q343" s="41" t="inlineStr">
        <is>
          <t>Matched</t>
        </is>
      </c>
      <c r="R343" s="21" t="inlineStr">
        <is>
          <t>Deductions: Bardana: ₹2,590</t>
        </is>
      </c>
    </row>
    <row r="344">
      <c r="A344" s="26" t="n">
        <v>343</v>
      </c>
      <c r="B344" s="27" t="inlineStr">
        <is>
          <t>Lucky Enterprises</t>
        </is>
      </c>
      <c r="C344" s="27" t="inlineStr">
        <is>
          <t>INWDMSD27/0331 / PO:0122</t>
        </is>
      </c>
      <c r="D344" s="26" t="inlineStr">
        <is>
          <t>24-04-2026</t>
        </is>
      </c>
      <c r="E344" s="32" t="n">
        <v>31.73</v>
      </c>
      <c r="F344" s="33" t="n">
        <v>317.3</v>
      </c>
      <c r="G344" s="34" t="n">
        <v>2132056.8</v>
      </c>
      <c r="H344" s="34" t="n">
        <v>2132056.8</v>
      </c>
      <c r="I344" s="34" t="n">
        <v>2610</v>
      </c>
      <c r="J344" s="34">
        <f>IF(E344&gt;0, (G344-I344)/E344, "")</f>
        <v/>
      </c>
      <c r="K344" s="34">
        <f>IF(F344&gt;0, (G344-I344)/F344, "")</f>
        <v/>
      </c>
      <c r="L344" s="35" t="n">
        <v>39.9</v>
      </c>
      <c r="M344" s="34">
        <f>IF(AND(ISNUMBER(L344), L344&gt;0), (J344/L344)*42, "")</f>
        <v/>
      </c>
      <c r="N344" s="34">
        <f>IF(M344&lt;&gt;"", M344/10, "")</f>
        <v/>
      </c>
      <c r="O344" s="34">
        <f>M344</f>
        <v/>
      </c>
      <c r="P344" s="34">
        <f>IF(AND(M344&lt;&gt;"", J344&lt;&gt;""), M344-J344, "")</f>
        <v/>
      </c>
      <c r="Q344" s="41" t="inlineStr">
        <is>
          <t>Matched</t>
        </is>
      </c>
      <c r="R344" s="27" t="inlineStr">
        <is>
          <t>Deductions: Bardana: ₹2,610</t>
        </is>
      </c>
    </row>
    <row r="345">
      <c r="A345" s="20" t="n">
        <v>344</v>
      </c>
      <c r="B345" s="21" t="inlineStr">
        <is>
          <t>Goyal Agri Products</t>
        </is>
      </c>
      <c r="C345" s="21" t="inlineStr">
        <is>
          <t>INWDMSD27/0332 / PO:0121</t>
        </is>
      </c>
      <c r="D345" s="20" t="inlineStr">
        <is>
          <t>24-04-2026</t>
        </is>
      </c>
      <c r="E345" s="37" t="n">
        <v>21.11</v>
      </c>
      <c r="F345" s="38" t="n">
        <v>211.1</v>
      </c>
      <c r="G345" s="39" t="n">
        <v>1439923.69</v>
      </c>
      <c r="H345" s="39" t="n">
        <v>1439923.69</v>
      </c>
      <c r="I345" s="39" t="n">
        <v>2423.448</v>
      </c>
      <c r="J345" s="39">
        <f>IF(E345&gt;0, (G345-I345)/E345, "")</f>
        <v/>
      </c>
      <c r="K345" s="39">
        <f>IF(F345&gt;0, (G345-I345)/F345, "")</f>
        <v/>
      </c>
      <c r="L345" s="40" t="n">
        <v>40.82</v>
      </c>
      <c r="M345" s="39">
        <f>IF(AND(ISNUMBER(L345), L345&gt;0), (J345/L345)*42, "")</f>
        <v/>
      </c>
      <c r="N345" s="39">
        <f>IF(M345&lt;&gt;"", M345/10, "")</f>
        <v/>
      </c>
      <c r="O345" s="39">
        <f>M345</f>
        <v/>
      </c>
      <c r="P345" s="39">
        <f>IF(AND(M345&lt;&gt;"", J345&lt;&gt;""), M345-J345, "")</f>
        <v/>
      </c>
      <c r="Q345" s="41" t="inlineStr">
        <is>
          <t>Matched</t>
        </is>
      </c>
      <c r="R345" s="21" t="inlineStr">
        <is>
          <t>Deductions: Bardana: ₹2,082, Brokerage: ₹341</t>
        </is>
      </c>
    </row>
    <row r="346">
      <c r="A346" s="26" t="n">
        <v>345</v>
      </c>
      <c r="B346" s="27" t="inlineStr">
        <is>
          <t>Mahavir Trading Company</t>
        </is>
      </c>
      <c r="C346" s="27" t="inlineStr">
        <is>
          <t>INWDMSD27/0333 / PO:0104</t>
        </is>
      </c>
      <c r="D346" s="26" t="inlineStr">
        <is>
          <t>25-04-2026</t>
        </is>
      </c>
      <c r="E346" s="32" t="n">
        <v>30.84</v>
      </c>
      <c r="F346" s="33" t="n">
        <v>308.4</v>
      </c>
      <c r="G346" s="34" t="n">
        <v>2036690.25</v>
      </c>
      <c r="H346" s="34" t="n">
        <v>2036690.25</v>
      </c>
      <c r="I346" s="34" t="n">
        <v>1212</v>
      </c>
      <c r="J346" s="34">
        <f>IF(E346&gt;0, (G346-I346)/E346, "")</f>
        <v/>
      </c>
      <c r="K346" s="34">
        <f>IF(F346&gt;0, (G346-I346)/F346, "")</f>
        <v/>
      </c>
      <c r="L346" s="35" t="n">
        <v>39.52</v>
      </c>
      <c r="M346" s="34">
        <f>IF(AND(ISNUMBER(L346), L346&gt;0), (J346/L346)*42, "")</f>
        <v/>
      </c>
      <c r="N346" s="34">
        <f>IF(M346&lt;&gt;"", M346/10, "")</f>
        <v/>
      </c>
      <c r="O346" s="34">
        <f>M346</f>
        <v/>
      </c>
      <c r="P346" s="34">
        <f>IF(AND(M346&lt;&gt;"", J346&lt;&gt;""), M346-J346, "")</f>
        <v/>
      </c>
      <c r="Q346" s="41" t="inlineStr">
        <is>
          <t>Matched</t>
        </is>
      </c>
      <c r="R346" s="27" t="inlineStr">
        <is>
          <t>Deductions: Bardana: ₹1,212</t>
        </is>
      </c>
    </row>
    <row r="347">
      <c r="A347" s="20" t="n">
        <v>346</v>
      </c>
      <c r="B347" s="21" t="inlineStr">
        <is>
          <t>Jai Sri Rama Trading Company</t>
        </is>
      </c>
      <c r="C347" s="21" t="inlineStr">
        <is>
          <t>INWDMSD27/0336 / PO:0128</t>
        </is>
      </c>
      <c r="D347" s="20" t="inlineStr">
        <is>
          <t>25-04-2026</t>
        </is>
      </c>
      <c r="E347" s="37" t="n">
        <v>27.99</v>
      </c>
      <c r="F347" s="38" t="n">
        <v>279.9</v>
      </c>
      <c r="G347" s="39" t="n">
        <v>1906910.54</v>
      </c>
      <c r="H347" s="39" t="n">
        <v>1906910.54</v>
      </c>
      <c r="I347" s="39" t="n">
        <v>4908.846923520923</v>
      </c>
      <c r="J347" s="39">
        <f>IF(E347&gt;0, (G347-I347)/E347, "")</f>
        <v/>
      </c>
      <c r="K347" s="39">
        <f>IF(F347&gt;0, (G347-I347)/F347, "")</f>
        <v/>
      </c>
      <c r="L347" s="40" t="n">
        <v>40.06</v>
      </c>
      <c r="M347" s="39">
        <f>IF(AND(ISNUMBER(L347), L347&gt;0), (J347/L347)*42, "")</f>
        <v/>
      </c>
      <c r="N347" s="39">
        <f>IF(M347&lt;&gt;"", M347/10, "")</f>
        <v/>
      </c>
      <c r="O347" s="39">
        <f>M347</f>
        <v/>
      </c>
      <c r="P347" s="39">
        <f>IF(AND(M347&lt;&gt;"", J347&lt;&gt;""), M347-J347, "")</f>
        <v/>
      </c>
      <c r="Q347" s="41" t="inlineStr">
        <is>
          <t>Matched</t>
        </is>
      </c>
      <c r="R347" s="21" t="inlineStr">
        <is>
          <t>Deductions: Shortage: ₹4,678, Bardana: ₹231</t>
        </is>
      </c>
    </row>
    <row r="348">
      <c r="A348" s="26" t="n">
        <v>347</v>
      </c>
      <c r="B348" s="27" t="inlineStr">
        <is>
          <t>DP Traders</t>
        </is>
      </c>
      <c r="C348" s="27" t="inlineStr">
        <is>
          <t>INWDMSD27/0337 / PO:0114</t>
        </is>
      </c>
      <c r="D348" s="26" t="inlineStr">
        <is>
          <t>25-04-2026</t>
        </is>
      </c>
      <c r="E348" s="32" t="n">
        <v>35.23999999999999</v>
      </c>
      <c r="F348" s="33" t="n">
        <v>352.4</v>
      </c>
      <c r="G348" s="34" t="n">
        <v>2380958</v>
      </c>
      <c r="H348" s="34" t="n">
        <v>2380958</v>
      </c>
      <c r="I348" s="34" t="n">
        <v>0</v>
      </c>
      <c r="J348" s="34">
        <f>IF(E348&gt;0, (G348-I348)/E348, "")</f>
        <v/>
      </c>
      <c r="K348" s="34">
        <f>IF(F348&gt;0, (G348-I348)/F348, "")</f>
        <v/>
      </c>
      <c r="L348" s="35" t="n">
        <v>39.66</v>
      </c>
      <c r="M348" s="34">
        <f>IF(AND(ISNUMBER(L348), L348&gt;0), (J348/L348)*42, "")</f>
        <v/>
      </c>
      <c r="N348" s="34">
        <f>IF(M348&lt;&gt;"", M348/10, "")</f>
        <v/>
      </c>
      <c r="O348" s="34">
        <f>M348</f>
        <v/>
      </c>
      <c r="P348" s="34">
        <f>IF(AND(M348&lt;&gt;"", J348&lt;&gt;""), M348-J348, "")</f>
        <v/>
      </c>
      <c r="Q348" s="41" t="inlineStr">
        <is>
          <t>Matched</t>
        </is>
      </c>
      <c r="R348" s="27" t="inlineStr">
        <is>
          <t>Fully reconciled &amp; verified</t>
        </is>
      </c>
    </row>
    <row r="349">
      <c r="A349" s="20" t="n">
        <v>348</v>
      </c>
      <c r="B349" s="21" t="inlineStr">
        <is>
          <t>DP Traders</t>
        </is>
      </c>
      <c r="C349" s="21" t="inlineStr">
        <is>
          <t>INWDMSD27/0335 / PO:0114</t>
        </is>
      </c>
      <c r="D349" s="20" t="inlineStr">
        <is>
          <t>25-04-2026</t>
        </is>
      </c>
      <c r="E349" s="37" t="n">
        <v>35.63</v>
      </c>
      <c r="F349" s="38" t="n">
        <v>356.3</v>
      </c>
      <c r="G349" s="39" t="n">
        <v>2413855.53</v>
      </c>
      <c r="H349" s="39" t="n">
        <v>2413855.53</v>
      </c>
      <c r="I349" s="39" t="n">
        <v>1302.1935</v>
      </c>
      <c r="J349" s="39">
        <f>IF(E349&gt;0, (G349-I349)/E349, "")</f>
        <v/>
      </c>
      <c r="K349" s="39">
        <f>IF(F349&gt;0, (G349-I349)/F349, "")</f>
        <v/>
      </c>
      <c r="L349" s="40" t="n">
        <v>39.55</v>
      </c>
      <c r="M349" s="39">
        <f>IF(AND(ISNUMBER(L349), L349&gt;0), (J349/L349)*42, "")</f>
        <v/>
      </c>
      <c r="N349" s="39">
        <f>IF(M349&lt;&gt;"", M349/10, "")</f>
        <v/>
      </c>
      <c r="O349" s="39">
        <f>M349</f>
        <v/>
      </c>
      <c r="P349" s="39">
        <f>IF(AND(M349&lt;&gt;"", J349&lt;&gt;""), M349-J349, "")</f>
        <v/>
      </c>
      <c r="Q349" s="41" t="inlineStr">
        <is>
          <t>Matched</t>
        </is>
      </c>
      <c r="R349" s="21" t="inlineStr">
        <is>
          <t>Deductions: Shortage: ₹1,302</t>
        </is>
      </c>
    </row>
    <row r="350">
      <c r="A350" s="26" t="n">
        <v>349</v>
      </c>
      <c r="B350" s="27" t="inlineStr">
        <is>
          <t>Goyal Agri Products</t>
        </is>
      </c>
      <c r="C350" s="27" t="inlineStr">
        <is>
          <t>INWDMSD27/0334 / PO:0121</t>
        </is>
      </c>
      <c r="D350" s="26" t="inlineStr">
        <is>
          <t>25-04-2026</t>
        </is>
      </c>
      <c r="E350" s="32" t="n">
        <v>11.4</v>
      </c>
      <c r="F350" s="33" t="n">
        <v>114</v>
      </c>
      <c r="G350" s="34" t="n">
        <v>780131.5699999999</v>
      </c>
      <c r="H350" s="34" t="n">
        <v>780131.5699999999</v>
      </c>
      <c r="I350" s="34" t="n">
        <v>2488.722203014184</v>
      </c>
      <c r="J350" s="34">
        <f>IF(E350&gt;0, (G350-I350)/E350, "")</f>
        <v/>
      </c>
      <c r="K350" s="34">
        <f>IF(F350&gt;0, (G350-I350)/F350, "")</f>
        <v/>
      </c>
      <c r="L350" s="35" t="n">
        <v>40.04</v>
      </c>
      <c r="M350" s="34">
        <f>IF(AND(ISNUMBER(L350), L350&gt;0), (J350/L350)*42, "")</f>
        <v/>
      </c>
      <c r="N350" s="34">
        <f>IF(M350&lt;&gt;"", M350/10, "")</f>
        <v/>
      </c>
      <c r="O350" s="34">
        <f>M350</f>
        <v/>
      </c>
      <c r="P350" s="34">
        <f>IF(AND(M350&lt;&gt;"", J350&lt;&gt;""), M350-J350, "")</f>
        <v/>
      </c>
      <c r="Q350" s="41" t="inlineStr">
        <is>
          <t>Matched</t>
        </is>
      </c>
      <c r="R350" s="27" t="inlineStr">
        <is>
          <t>Deductions: Shortage: ₹1,176, Bardana: ₹1,128, Brokerage: ₹185</t>
        </is>
      </c>
    </row>
    <row r="351">
      <c r="A351" s="20" t="n">
        <v>350</v>
      </c>
      <c r="B351" s="21" t="inlineStr">
        <is>
          <t>Bhawani Trading Company</t>
        </is>
      </c>
      <c r="C351" s="21" t="inlineStr">
        <is>
          <t>INWDMSD27/0338 / PO:0117</t>
        </is>
      </c>
      <c r="D351" s="20" t="inlineStr">
        <is>
          <t>25-04-2026</t>
        </is>
      </c>
      <c r="E351" s="37" t="n">
        <v>25.25</v>
      </c>
      <c r="F351" s="38" t="n">
        <v>252.5</v>
      </c>
      <c r="G351" s="39" t="n">
        <v>1735858.18</v>
      </c>
      <c r="H351" s="39" t="n">
        <v>1735858.18</v>
      </c>
      <c r="I351" s="39" t="n">
        <v>0</v>
      </c>
      <c r="J351" s="39">
        <f>IF(E351&gt;0, (G351-I351)/E351, "")</f>
        <v/>
      </c>
      <c r="K351" s="39">
        <f>IF(F351&gt;0, (G351-I351)/F351, "")</f>
        <v/>
      </c>
      <c r="L351" s="40" t="n">
        <v>40.42</v>
      </c>
      <c r="M351" s="39">
        <f>IF(AND(ISNUMBER(L351), L351&gt;0), (J351/L351)*42, "")</f>
        <v/>
      </c>
      <c r="N351" s="39">
        <f>IF(M351&lt;&gt;"", M351/10, "")</f>
        <v/>
      </c>
      <c r="O351" s="39">
        <f>M351</f>
        <v/>
      </c>
      <c r="P351" s="39">
        <f>IF(AND(M351&lt;&gt;"", J351&lt;&gt;""), M351-J351, "")</f>
        <v/>
      </c>
      <c r="Q351" s="41" t="inlineStr">
        <is>
          <t>Matched</t>
        </is>
      </c>
      <c r="R351" s="21" t="inlineStr">
        <is>
          <t>Fully reconciled &amp; verified</t>
        </is>
      </c>
    </row>
    <row r="352">
      <c r="A352" s="26" t="n">
        <v>351</v>
      </c>
      <c r="B352" s="27" t="inlineStr">
        <is>
          <t>Ram Dayal Ved Prakash</t>
        </is>
      </c>
      <c r="C352" s="27" t="inlineStr">
        <is>
          <t>INWDMSD27/0339 / PO:0116</t>
        </is>
      </c>
      <c r="D352" s="26" t="inlineStr">
        <is>
          <t>25-04-2026</t>
        </is>
      </c>
      <c r="E352" s="32" t="n">
        <v>35.98</v>
      </c>
      <c r="F352" s="33" t="n">
        <v>359.8</v>
      </c>
      <c r="G352" s="34" t="n">
        <v>2426815.14</v>
      </c>
      <c r="H352" s="34" t="n">
        <v>2426815.14</v>
      </c>
      <c r="I352" s="34" t="n">
        <v>0</v>
      </c>
      <c r="J352" s="34">
        <f>IF(E352&gt;0, (G352-I352)/E352, "")</f>
        <v/>
      </c>
      <c r="K352" s="34">
        <f>IF(F352&gt;0, (G352-I352)/F352, "")</f>
        <v/>
      </c>
      <c r="L352" s="35" t="n">
        <v>40.48</v>
      </c>
      <c r="M352" s="34">
        <f>IF(AND(ISNUMBER(L352), L352&gt;0), (J352/L352)*42, "")</f>
        <v/>
      </c>
      <c r="N352" s="34">
        <f>IF(M352&lt;&gt;"", M352/10, "")</f>
        <v/>
      </c>
      <c r="O352" s="34">
        <f>M352</f>
        <v/>
      </c>
      <c r="P352" s="34">
        <f>IF(AND(M352&lt;&gt;"", J352&lt;&gt;""), M352-J352, "")</f>
        <v/>
      </c>
      <c r="Q352" s="41" t="inlineStr">
        <is>
          <t>Matched</t>
        </is>
      </c>
      <c r="R352" s="27" t="inlineStr">
        <is>
          <t>Fully reconciled &amp; verified</t>
        </is>
      </c>
    </row>
    <row r="353">
      <c r="A353" s="20" t="n">
        <v>352</v>
      </c>
      <c r="B353" s="21" t="inlineStr">
        <is>
          <t>Ram Dayal Ved Prakash</t>
        </is>
      </c>
      <c r="C353" s="21" t="inlineStr">
        <is>
          <t>INWDMSD27/0340 / PO:0115</t>
        </is>
      </c>
      <c r="D353" s="20" t="inlineStr">
        <is>
          <t>25-04-2026</t>
        </is>
      </c>
      <c r="E353" s="37" t="n">
        <v>40.77</v>
      </c>
      <c r="F353" s="38" t="n">
        <v>407.7</v>
      </c>
      <c r="G353" s="39" t="n">
        <v>2727645.46</v>
      </c>
      <c r="H353" s="39" t="n">
        <v>2727645.46</v>
      </c>
      <c r="I353" s="39" t="n">
        <v>0</v>
      </c>
      <c r="J353" s="39">
        <f>IF(E353&gt;0, (G353-I353)/E353, "")</f>
        <v/>
      </c>
      <c r="K353" s="39">
        <f>IF(F353&gt;0, (G353-I353)/F353, "")</f>
        <v/>
      </c>
      <c r="L353" s="40" t="n">
        <v>40.39</v>
      </c>
      <c r="M353" s="39">
        <f>IF(AND(ISNUMBER(L353), L353&gt;0), (J353/L353)*42, "")</f>
        <v/>
      </c>
      <c r="N353" s="39">
        <f>IF(M353&lt;&gt;"", M353/10, "")</f>
        <v/>
      </c>
      <c r="O353" s="39">
        <f>M353</f>
        <v/>
      </c>
      <c r="P353" s="39">
        <f>IF(AND(M353&lt;&gt;"", J353&lt;&gt;""), M353-J353, "")</f>
        <v/>
      </c>
      <c r="Q353" s="41" t="inlineStr">
        <is>
          <t>Matched</t>
        </is>
      </c>
      <c r="R353" s="21" t="inlineStr">
        <is>
          <t>Fully reconciled &amp; verified</t>
        </is>
      </c>
    </row>
    <row r="354">
      <c r="A354" s="26" t="n">
        <v>353</v>
      </c>
      <c r="B354" s="27" t="inlineStr">
        <is>
          <t>Pankaj Bogi &amp; Company</t>
        </is>
      </c>
      <c r="C354" s="27" t="inlineStr">
        <is>
          <t>INWDMSD27/0341 / PO:0119</t>
        </is>
      </c>
      <c r="D354" s="26" t="inlineStr">
        <is>
          <t>25-04-2026</t>
        </is>
      </c>
      <c r="E354" s="32" t="n">
        <v>30.17</v>
      </c>
      <c r="F354" s="33" t="n">
        <v>301.7</v>
      </c>
      <c r="G354" s="34" t="n">
        <v>2061022.85</v>
      </c>
      <c r="H354" s="34" t="n">
        <v>2061022.85</v>
      </c>
      <c r="I354" s="34" t="n">
        <v>0</v>
      </c>
      <c r="J354" s="34">
        <f>IF(E354&gt;0, (G354-I354)/E354, "")</f>
        <v/>
      </c>
      <c r="K354" s="34">
        <f>IF(F354&gt;0, (G354-I354)/F354, "")</f>
        <v/>
      </c>
      <c r="L354" s="35" t="n">
        <v>39.75</v>
      </c>
      <c r="M354" s="34">
        <f>IF(AND(ISNUMBER(L354), L354&gt;0), (J354/L354)*42, "")</f>
        <v/>
      </c>
      <c r="N354" s="34">
        <f>IF(M354&lt;&gt;"", M354/10, "")</f>
        <v/>
      </c>
      <c r="O354" s="34">
        <f>M354</f>
        <v/>
      </c>
      <c r="P354" s="34">
        <f>IF(AND(M354&lt;&gt;"", J354&lt;&gt;""), M354-J354, "")</f>
        <v/>
      </c>
      <c r="Q354" s="41" t="inlineStr">
        <is>
          <t>Matched</t>
        </is>
      </c>
      <c r="R354" s="27" t="inlineStr">
        <is>
          <t>Fully reconciled &amp; verified</t>
        </is>
      </c>
    </row>
    <row r="355">
      <c r="A355" s="20" t="n">
        <v>354</v>
      </c>
      <c r="B355" s="21" t="inlineStr">
        <is>
          <t>Bhawani Trading Company</t>
        </is>
      </c>
      <c r="C355" s="21" t="inlineStr">
        <is>
          <t>INWDMSD27/0342 / PO:0117</t>
        </is>
      </c>
      <c r="D355" s="20" t="inlineStr">
        <is>
          <t>25-04-2026</t>
        </is>
      </c>
      <c r="E355" s="37" t="n">
        <v>25.21</v>
      </c>
      <c r="F355" s="38" t="n">
        <v>252.1</v>
      </c>
      <c r="G355" s="39" t="n">
        <v>1731685.44</v>
      </c>
      <c r="H355" s="39" t="n">
        <v>1731685.44</v>
      </c>
      <c r="I355" s="39" t="n">
        <v>0</v>
      </c>
      <c r="J355" s="39">
        <f>IF(E355&gt;0, (G355-I355)/E355, "")</f>
        <v/>
      </c>
      <c r="K355" s="39">
        <f>IF(F355&gt;0, (G355-I355)/F355, "")</f>
        <v/>
      </c>
      <c r="L355" s="40" t="n">
        <v>40.09</v>
      </c>
      <c r="M355" s="39">
        <f>IF(AND(ISNUMBER(L355), L355&gt;0), (J355/L355)*42, "")</f>
        <v/>
      </c>
      <c r="N355" s="39">
        <f>IF(M355&lt;&gt;"", M355/10, "")</f>
        <v/>
      </c>
      <c r="O355" s="39">
        <f>M355</f>
        <v/>
      </c>
      <c r="P355" s="39">
        <f>IF(AND(M355&lt;&gt;"", J355&lt;&gt;""), M355-J355, "")</f>
        <v/>
      </c>
      <c r="Q355" s="41" t="inlineStr">
        <is>
          <t>Matched</t>
        </is>
      </c>
      <c r="R355" s="21" t="inlineStr">
        <is>
          <t>Fully reconciled &amp; verified</t>
        </is>
      </c>
    </row>
    <row r="356">
      <c r="A356" s="26" t="n">
        <v>355</v>
      </c>
      <c r="B356" s="27" t="inlineStr">
        <is>
          <t>Pankaj Bogi &amp; Company</t>
        </is>
      </c>
      <c r="C356" s="27" t="inlineStr">
        <is>
          <t>INWDMSD27/0344 / PO:0105</t>
        </is>
      </c>
      <c r="D356" s="26" t="inlineStr">
        <is>
          <t>25-04-2026</t>
        </is>
      </c>
      <c r="E356" s="32" t="n">
        <v>36.35</v>
      </c>
      <c r="F356" s="33" t="n">
        <v>363.5</v>
      </c>
      <c r="G356" s="34" t="n">
        <v>2442495.35</v>
      </c>
      <c r="H356" s="34" t="n">
        <v>2442495.35</v>
      </c>
      <c r="I356" s="34" t="n">
        <v>2985</v>
      </c>
      <c r="J356" s="34">
        <f>IF(E356&gt;0, (G356-I356)/E356, "")</f>
        <v/>
      </c>
      <c r="K356" s="34">
        <f>IF(F356&gt;0, (G356-I356)/F356, "")</f>
        <v/>
      </c>
      <c r="L356" s="35" t="n">
        <v>40.01</v>
      </c>
      <c r="M356" s="34">
        <f>IF(AND(ISNUMBER(L356), L356&gt;0), (J356/L356)*42, "")</f>
        <v/>
      </c>
      <c r="N356" s="34">
        <f>IF(M356&lt;&gt;"", M356/10, "")</f>
        <v/>
      </c>
      <c r="O356" s="34">
        <f>M356</f>
        <v/>
      </c>
      <c r="P356" s="34">
        <f>IF(AND(M356&lt;&gt;"", J356&lt;&gt;""), M356-J356, "")</f>
        <v/>
      </c>
      <c r="Q356" s="41" t="inlineStr">
        <is>
          <t>Matched</t>
        </is>
      </c>
      <c r="R356" s="27" t="inlineStr">
        <is>
          <t>Deductions: Bardana: ₹2,985</t>
        </is>
      </c>
    </row>
    <row r="357">
      <c r="A357" s="20" t="n">
        <v>356</v>
      </c>
      <c r="B357" s="21" t="inlineStr">
        <is>
          <t>Bhawani Trading Company</t>
        </is>
      </c>
      <c r="C357" s="21" t="inlineStr">
        <is>
          <t>INWDMSD27/0345 / PO:0117</t>
        </is>
      </c>
      <c r="D357" s="20" t="inlineStr">
        <is>
          <t>25-04-2026</t>
        </is>
      </c>
      <c r="E357" s="37" t="n">
        <v>26.35</v>
      </c>
      <c r="F357" s="38" t="n">
        <v>263.5</v>
      </c>
      <c r="G357" s="39" t="n">
        <v>1810967.42</v>
      </c>
      <c r="H357" s="39" t="n">
        <v>1810967.42</v>
      </c>
      <c r="I357" s="39" t="n">
        <v>0</v>
      </c>
      <c r="J357" s="39">
        <f>IF(E357&gt;0, (G357-I357)/E357, "")</f>
        <v/>
      </c>
      <c r="K357" s="39">
        <f>IF(F357&gt;0, (G357-I357)/F357, "")</f>
        <v/>
      </c>
      <c r="L357" s="40" t="n">
        <v>40.21</v>
      </c>
      <c r="M357" s="39">
        <f>IF(AND(ISNUMBER(L357), L357&gt;0), (J357/L357)*42, "")</f>
        <v/>
      </c>
      <c r="N357" s="39">
        <f>IF(M357&lt;&gt;"", M357/10, "")</f>
        <v/>
      </c>
      <c r="O357" s="39">
        <f>M357</f>
        <v/>
      </c>
      <c r="P357" s="39">
        <f>IF(AND(M357&lt;&gt;"", J357&lt;&gt;""), M357-J357, "")</f>
        <v/>
      </c>
      <c r="Q357" s="41" t="inlineStr">
        <is>
          <t>Matched</t>
        </is>
      </c>
      <c r="R357" s="21" t="inlineStr">
        <is>
          <t>Fully reconciled &amp; verified</t>
        </is>
      </c>
    </row>
    <row r="358">
      <c r="A358" s="26" t="n">
        <v>357</v>
      </c>
      <c r="B358" s="27" t="inlineStr">
        <is>
          <t>Jai Sri Rama Trading Company</t>
        </is>
      </c>
      <c r="C358" s="27" t="inlineStr">
        <is>
          <t>INWDMSD27/0346 / PO:0130</t>
        </is>
      </c>
      <c r="D358" s="26" t="inlineStr">
        <is>
          <t>25-04-2026</t>
        </is>
      </c>
      <c r="E358" s="32" t="n">
        <v>26.73</v>
      </c>
      <c r="F358" s="33" t="n">
        <v>267.3</v>
      </c>
      <c r="G358" s="34" t="n">
        <v>1820453.91</v>
      </c>
      <c r="H358" s="34" t="n">
        <v>1820453.91</v>
      </c>
      <c r="I358" s="34" t="n">
        <v>7977.836041855203</v>
      </c>
      <c r="J358" s="34">
        <f>IF(E358&gt;0, (G358-I358)/E358, "")</f>
        <v/>
      </c>
      <c r="K358" s="34">
        <f>IF(F358&gt;0, (G358-I358)/F358, "")</f>
        <v/>
      </c>
      <c r="L358" s="35" t="n">
        <v>39.78</v>
      </c>
      <c r="M358" s="34">
        <f>IF(AND(ISNUMBER(L358), L358&gt;0), (J358/L358)*42, "")</f>
        <v/>
      </c>
      <c r="N358" s="34">
        <f>IF(M358&lt;&gt;"", M358/10, "")</f>
        <v/>
      </c>
      <c r="O358" s="34">
        <f>M358</f>
        <v/>
      </c>
      <c r="P358" s="34">
        <f>IF(AND(M358&lt;&gt;"", J358&lt;&gt;""), M358-J358, "")</f>
        <v/>
      </c>
      <c r="Q358" s="41" t="inlineStr">
        <is>
          <t>Matched</t>
        </is>
      </c>
      <c r="R358" s="27" t="inlineStr">
        <is>
          <t>Deductions: Shortage: ₹7,757, Bardana: ₹221</t>
        </is>
      </c>
    </row>
    <row r="359">
      <c r="A359" s="20" t="n">
        <v>358</v>
      </c>
      <c r="B359" s="21" t="inlineStr">
        <is>
          <t>Bhawani Trading Company</t>
        </is>
      </c>
      <c r="C359" s="21" t="inlineStr">
        <is>
          <t>INWDMSD27/0347 / PO:0117</t>
        </is>
      </c>
      <c r="D359" s="20" t="inlineStr">
        <is>
          <t>25-04-2026</t>
        </is>
      </c>
      <c r="E359" s="37" t="n">
        <v>25.33</v>
      </c>
      <c r="F359" s="38" t="n">
        <v>253.3</v>
      </c>
      <c r="G359" s="39" t="n">
        <v>1740030.91</v>
      </c>
      <c r="H359" s="39" t="n">
        <v>1740030.91</v>
      </c>
      <c r="I359" s="39" t="n">
        <v>17361.24629583462</v>
      </c>
      <c r="J359" s="39">
        <f>IF(E359&gt;0, (G359-I359)/E359, "")</f>
        <v/>
      </c>
      <c r="K359" s="39">
        <f>IF(F359&gt;0, (G359-I359)/F359, "")</f>
        <v/>
      </c>
      <c r="L359" s="40" t="n">
        <v>39.69</v>
      </c>
      <c r="M359" s="39">
        <f>IF(AND(ISNUMBER(L359), L359&gt;0), (J359/L359)*42, "")</f>
        <v/>
      </c>
      <c r="N359" s="39">
        <f>IF(M359&lt;&gt;"", M359/10, "")</f>
        <v/>
      </c>
      <c r="O359" s="39">
        <f>M359</f>
        <v/>
      </c>
      <c r="P359" s="39">
        <f>IF(AND(M359&lt;&gt;"", J359&lt;&gt;""), M359-J359, "")</f>
        <v/>
      </c>
      <c r="Q359" s="41" t="inlineStr">
        <is>
          <t>Matched</t>
        </is>
      </c>
      <c r="R359" s="21" t="inlineStr">
        <is>
          <t>Deductions: Oil: ₹17,361</t>
        </is>
      </c>
    </row>
    <row r="360">
      <c r="A360" s="26" t="n">
        <v>359</v>
      </c>
      <c r="B360" s="27" t="inlineStr">
        <is>
          <t>Jai Sri Rama Trading Company</t>
        </is>
      </c>
      <c r="C360" s="27" t="inlineStr">
        <is>
          <t>INWDMSD27/0348 / PO:0127</t>
        </is>
      </c>
      <c r="D360" s="26" t="inlineStr">
        <is>
          <t>25-04-2026</t>
        </is>
      </c>
      <c r="E360" s="32" t="n">
        <v>26.85</v>
      </c>
      <c r="F360" s="33" t="n">
        <v>268.5</v>
      </c>
      <c r="G360" s="34" t="n">
        <v>1808584.71</v>
      </c>
      <c r="H360" s="34" t="n">
        <v>1808584.71</v>
      </c>
      <c r="I360" s="34" t="n">
        <v>3895.825595936795</v>
      </c>
      <c r="J360" s="34">
        <f>IF(E360&gt;0, (G360-I360)/E360, "")</f>
        <v/>
      </c>
      <c r="K360" s="34">
        <f>IF(F360&gt;0, (G360-I360)/F360, "")</f>
        <v/>
      </c>
      <c r="L360" s="35" t="n">
        <v>38.97</v>
      </c>
      <c r="M360" s="34">
        <f>IF(AND(ISNUMBER(L360), L360&gt;0), (J360/L360)*42, "")</f>
        <v/>
      </c>
      <c r="N360" s="34">
        <f>IF(M360&lt;&gt;"", M360/10, "")</f>
        <v/>
      </c>
      <c r="O360" s="34">
        <f>M360</f>
        <v/>
      </c>
      <c r="P360" s="34">
        <f>IF(AND(M360&lt;&gt;"", J360&lt;&gt;""), M360-J360, "")</f>
        <v/>
      </c>
      <c r="Q360" s="41" t="inlineStr">
        <is>
          <t>Matched</t>
        </is>
      </c>
      <c r="R360" s="27" t="inlineStr">
        <is>
          <t>Deductions: Shortage: ₹3,674, Bardana: ₹222</t>
        </is>
      </c>
    </row>
    <row r="361">
      <c r="A361" s="20" t="n">
        <v>360</v>
      </c>
      <c r="B361" s="21" t="inlineStr">
        <is>
          <t>Jai Sri Rama Trading Company</t>
        </is>
      </c>
      <c r="C361" s="21" t="inlineStr">
        <is>
          <t>INWDMSD27/0349 / PO:0129</t>
        </is>
      </c>
      <c r="D361" s="20" t="inlineStr">
        <is>
          <t>25-04-2026</t>
        </is>
      </c>
      <c r="E361" s="37" t="n">
        <v>24.75</v>
      </c>
      <c r="F361" s="38" t="n">
        <v>247.5</v>
      </c>
      <c r="G361" s="39" t="n">
        <v>1681489.8</v>
      </c>
      <c r="H361" s="39" t="n">
        <v>1681489.8</v>
      </c>
      <c r="I361" s="39" t="n">
        <v>6507.812640586798</v>
      </c>
      <c r="J361" s="39">
        <f>IF(E361&gt;0, (G361-I361)/E361, "")</f>
        <v/>
      </c>
      <c r="K361" s="39">
        <f>IF(F361&gt;0, (G361-I361)/F361, "")</f>
        <v/>
      </c>
      <c r="L361" s="40" t="n">
        <v>39.82</v>
      </c>
      <c r="M361" s="39">
        <f>IF(AND(ISNUMBER(L361), L361&gt;0), (J361/L361)*42, "")</f>
        <v/>
      </c>
      <c r="N361" s="39">
        <f>IF(M361&lt;&gt;"", M361/10, "")</f>
        <v/>
      </c>
      <c r="O361" s="39">
        <f>M361</f>
        <v/>
      </c>
      <c r="P361" s="39">
        <f>IF(AND(M361&lt;&gt;"", J361&lt;&gt;""), M361-J361, "")</f>
        <v/>
      </c>
      <c r="Q361" s="41" t="inlineStr">
        <is>
          <t>Matched</t>
        </is>
      </c>
      <c r="R361" s="21" t="inlineStr">
        <is>
          <t>Deductions: Shortage: ₹6,098, Bardana: ₹410</t>
        </is>
      </c>
    </row>
    <row r="362">
      <c r="A362" s="26" t="n">
        <v>361</v>
      </c>
      <c r="B362" s="27" t="inlineStr">
        <is>
          <t>Ghanshyam Dass &amp; Sons</t>
        </is>
      </c>
      <c r="C362" s="27" t="inlineStr">
        <is>
          <t>INWDMSD27/0350 / PO:0126</t>
        </is>
      </c>
      <c r="D362" s="26" t="inlineStr">
        <is>
          <t>25-04-2026</t>
        </is>
      </c>
      <c r="E362" s="32" t="n">
        <v>26.39</v>
      </c>
      <c r="F362" s="33" t="n">
        <v>263.9</v>
      </c>
      <c r="G362" s="34" t="n">
        <v>1773175</v>
      </c>
      <c r="H362" s="34" t="n">
        <v>1773175</v>
      </c>
      <c r="I362" s="34" t="n">
        <v>1902.256704980843</v>
      </c>
      <c r="J362" s="34">
        <f>IF(E362&gt;0, (G362-I362)/E362, "")</f>
        <v/>
      </c>
      <c r="K362" s="34">
        <f>IF(F362&gt;0, (G362-I362)/F362, "")</f>
        <v/>
      </c>
      <c r="L362" s="35" t="n">
        <v>40.07</v>
      </c>
      <c r="M362" s="34">
        <f>IF(AND(ISNUMBER(L362), L362&gt;0), (J362/L362)*42, "")</f>
        <v/>
      </c>
      <c r="N362" s="34">
        <f>IF(M362&lt;&gt;"", M362/10, "")</f>
        <v/>
      </c>
      <c r="O362" s="34">
        <f>M362</f>
        <v/>
      </c>
      <c r="P362" s="34">
        <f>IF(AND(M362&lt;&gt;"", J362&lt;&gt;""), M362-J362, "")</f>
        <v/>
      </c>
      <c r="Q362" s="41" t="inlineStr">
        <is>
          <t>Matched</t>
        </is>
      </c>
      <c r="R362" s="27" t="inlineStr">
        <is>
          <t>Deductions: Shortage: ₹1,902</t>
        </is>
      </c>
    </row>
    <row r="363">
      <c r="A363" s="20" t="n">
        <v>362</v>
      </c>
      <c r="B363" s="21" t="inlineStr">
        <is>
          <t>Pankaj Bogi &amp; Company</t>
        </is>
      </c>
      <c r="C363" s="21" t="inlineStr">
        <is>
          <t>INWDMSD27/0351 / PO:0119</t>
        </is>
      </c>
      <c r="D363" s="20" t="inlineStr">
        <is>
          <t>25-04-2026</t>
        </is>
      </c>
      <c r="E363" s="37" t="n">
        <v>30.98</v>
      </c>
      <c r="F363" s="38" t="n">
        <v>309.8</v>
      </c>
      <c r="G363" s="39" t="n">
        <v>2119196.88</v>
      </c>
      <c r="H363" s="39" t="n">
        <v>2119196.88</v>
      </c>
      <c r="I363" s="39" t="n">
        <v>0</v>
      </c>
      <c r="J363" s="39">
        <f>IF(E363&gt;0, (G363-I363)/E363, "")</f>
        <v/>
      </c>
      <c r="K363" s="39">
        <f>IF(F363&gt;0, (G363-I363)/F363, "")</f>
        <v/>
      </c>
      <c r="L363" s="40" t="n">
        <v>40.04</v>
      </c>
      <c r="M363" s="39">
        <f>IF(AND(ISNUMBER(L363), L363&gt;0), (J363/L363)*42, "")</f>
        <v/>
      </c>
      <c r="N363" s="39">
        <f>IF(M363&lt;&gt;"", M363/10, "")</f>
        <v/>
      </c>
      <c r="O363" s="39">
        <f>M363</f>
        <v/>
      </c>
      <c r="P363" s="39">
        <f>IF(AND(M363&lt;&gt;"", J363&lt;&gt;""), M363-J363, "")</f>
        <v/>
      </c>
      <c r="Q363" s="41" t="inlineStr">
        <is>
          <t>Matched</t>
        </is>
      </c>
      <c r="R363" s="21" t="inlineStr">
        <is>
          <t>Fully reconciled &amp; verified</t>
        </is>
      </c>
    </row>
    <row r="364">
      <c r="A364" s="26" t="n">
        <v>363</v>
      </c>
      <c r="B364" s="27" t="inlineStr">
        <is>
          <t>Pankaj Bogi &amp; Company</t>
        </is>
      </c>
      <c r="C364" s="27" t="inlineStr">
        <is>
          <t>INWDMSD27/0343 / PO:0105</t>
        </is>
      </c>
      <c r="D364" s="26" t="inlineStr">
        <is>
          <t>25-04-2026</t>
        </is>
      </c>
      <c r="E364" s="32" t="n">
        <v>37.14</v>
      </c>
      <c r="F364" s="33" t="n">
        <v>371.4</v>
      </c>
      <c r="G364" s="34" t="n">
        <v>2499773.3</v>
      </c>
      <c r="H364" s="34" t="n">
        <v>2499773.3</v>
      </c>
      <c r="I364" s="34" t="n">
        <v>3055</v>
      </c>
      <c r="J364" s="34">
        <f>IF(E364&gt;0, (G364-I364)/E364, "")</f>
        <v/>
      </c>
      <c r="K364" s="34">
        <f>IF(F364&gt;0, (G364-I364)/F364, "")</f>
        <v/>
      </c>
      <c r="L364" s="35" t="n">
        <v>39.67</v>
      </c>
      <c r="M364" s="34">
        <f>IF(AND(ISNUMBER(L364), L364&gt;0), (J364/L364)*42, "")</f>
        <v/>
      </c>
      <c r="N364" s="34">
        <f>IF(M364&lt;&gt;"", M364/10, "")</f>
        <v/>
      </c>
      <c r="O364" s="34">
        <f>M364</f>
        <v/>
      </c>
      <c r="P364" s="34">
        <f>IF(AND(M364&lt;&gt;"", J364&lt;&gt;""), M364-J364, "")</f>
        <v/>
      </c>
      <c r="Q364" s="41" t="inlineStr">
        <is>
          <t>Matched</t>
        </is>
      </c>
      <c r="R364" s="27" t="inlineStr">
        <is>
          <t>Deductions: Bardana: ₹3,055</t>
        </is>
      </c>
    </row>
    <row r="365">
      <c r="A365" s="20" t="n">
        <v>364</v>
      </c>
      <c r="B365" s="21" t="inlineStr">
        <is>
          <t>Bhawani Trading Company</t>
        </is>
      </c>
      <c r="C365" s="21" t="inlineStr">
        <is>
          <t>INWDMSD27/0352 / PO:0117</t>
        </is>
      </c>
      <c r="D365" s="20" t="inlineStr">
        <is>
          <t>25-04-2026</t>
        </is>
      </c>
      <c r="E365" s="37" t="n">
        <v>25.17</v>
      </c>
      <c r="F365" s="38" t="n">
        <v>251.7</v>
      </c>
      <c r="G365" s="39" t="n">
        <v>1731685.44</v>
      </c>
      <c r="H365" s="39" t="n">
        <v>1731685.44</v>
      </c>
      <c r="I365" s="39" t="n">
        <v>139.0912</v>
      </c>
      <c r="J365" s="39">
        <f>IF(E365&gt;0, (G365-I365)/E365, "")</f>
        <v/>
      </c>
      <c r="K365" s="39">
        <f>IF(F365&gt;0, (G365-I365)/F365, "")</f>
        <v/>
      </c>
      <c r="L365" s="40" t="n">
        <v>40.57</v>
      </c>
      <c r="M365" s="39">
        <f>IF(AND(ISNUMBER(L365), L365&gt;0), (J365/L365)*42, "")</f>
        <v/>
      </c>
      <c r="N365" s="39">
        <f>IF(M365&lt;&gt;"", M365/10, "")</f>
        <v/>
      </c>
      <c r="O365" s="39">
        <f>M365</f>
        <v/>
      </c>
      <c r="P365" s="39">
        <f>IF(AND(M365&lt;&gt;"", J365&lt;&gt;""), M365-J365, "")</f>
        <v/>
      </c>
      <c r="Q365" s="41" t="inlineStr">
        <is>
          <t>Matched</t>
        </is>
      </c>
      <c r="R365" s="21" t="inlineStr">
        <is>
          <t>Deductions: Shortage: ₹139</t>
        </is>
      </c>
    </row>
    <row r="366">
      <c r="A366" s="26" t="n">
        <v>365</v>
      </c>
      <c r="B366" s="27" t="inlineStr">
        <is>
          <t>Bhawani Trading Company</t>
        </is>
      </c>
      <c r="C366" s="27" t="inlineStr">
        <is>
          <t>INWDMSD27/0353 / PO:0103</t>
        </is>
      </c>
      <c r="D366" s="26" t="inlineStr">
        <is>
          <t>25-04-2026</t>
        </is>
      </c>
      <c r="E366" s="32" t="n">
        <v>37.01000000000001</v>
      </c>
      <c r="F366" s="33" t="n">
        <v>370.1</v>
      </c>
      <c r="G366" s="34" t="n">
        <v>2949421.4</v>
      </c>
      <c r="H366" s="34" t="n">
        <v>2949421.4</v>
      </c>
      <c r="I366" s="34" t="n">
        <v>451625.1279879462</v>
      </c>
      <c r="J366" s="34">
        <f>IF(E366&gt;0, (G366-I366)/E366, "")</f>
        <v/>
      </c>
      <c r="K366" s="34">
        <f>IF(F366&gt;0, (G366-I366)/F366, "")</f>
        <v/>
      </c>
      <c r="L366" s="35" t="n">
        <v>40.32</v>
      </c>
      <c r="M366" s="34">
        <f>IF(AND(ISNUMBER(L366), L366&gt;0), (J366/L366)*42, "")</f>
        <v/>
      </c>
      <c r="N366" s="34">
        <f>IF(M366&lt;&gt;"", M366/10, "")</f>
        <v/>
      </c>
      <c r="O366" s="34">
        <f>M366</f>
        <v/>
      </c>
      <c r="P366" s="34">
        <f>IF(AND(M366&lt;&gt;"", J366&lt;&gt;""), M366-J366, "")</f>
        <v/>
      </c>
      <c r="Q366" s="41" t="inlineStr">
        <is>
          <t>Matched</t>
        </is>
      </c>
      <c r="R366" s="27" t="inlineStr">
        <is>
          <t>Deductions: Shortage: ₹451,301, Bardana: ₹324</t>
        </is>
      </c>
    </row>
    <row r="367">
      <c r="A367" s="20" t="n">
        <v>366</v>
      </c>
      <c r="B367" s="21" t="inlineStr">
        <is>
          <t>Lucky Enterprises</t>
        </is>
      </c>
      <c r="C367" s="21" t="inlineStr">
        <is>
          <t>INWDMSD27/0354 / PO:0136</t>
        </is>
      </c>
      <c r="D367" s="20" t="inlineStr">
        <is>
          <t>26-04-2026</t>
        </is>
      </c>
      <c r="E367" s="37" t="n">
        <v>28.5</v>
      </c>
      <c r="F367" s="38" t="n">
        <v>285</v>
      </c>
      <c r="G367" s="39" t="n">
        <v>1919668</v>
      </c>
      <c r="H367" s="39" t="n">
        <v>1919668</v>
      </c>
      <c r="I367" s="39" t="n">
        <v>2894.586666666667</v>
      </c>
      <c r="J367" s="39">
        <f>IF(E367&gt;0, (G367-I367)/E367, "")</f>
        <v/>
      </c>
      <c r="K367" s="39">
        <f>IF(F367&gt;0, (G367-I367)/F367, "")</f>
        <v/>
      </c>
      <c r="L367" s="40" t="n">
        <v>40.5</v>
      </c>
      <c r="M367" s="39">
        <f>IF(AND(ISNUMBER(L367), L367&gt;0), (J367/L367)*42, "")</f>
        <v/>
      </c>
      <c r="N367" s="39">
        <f>IF(M367&lt;&gt;"", M367/10, "")</f>
        <v/>
      </c>
      <c r="O367" s="39">
        <f>M367</f>
        <v/>
      </c>
      <c r="P367" s="39">
        <f>IF(AND(M367&lt;&gt;"", J367&lt;&gt;""), M367-J367, "")</f>
        <v/>
      </c>
      <c r="Q367" s="41" t="inlineStr">
        <is>
          <t>Matched</t>
        </is>
      </c>
      <c r="R367" s="21" t="inlineStr">
        <is>
          <t>Deductions: Shortage: ₹545, Bardana: ₹2,350</t>
        </is>
      </c>
    </row>
    <row r="368">
      <c r="A368" s="26" t="n">
        <v>367</v>
      </c>
      <c r="B368" s="27" t="inlineStr">
        <is>
          <t>Lucky Enterprises</t>
        </is>
      </c>
      <c r="C368" s="27" t="inlineStr">
        <is>
          <t>INWDMSD27/0355 / PO:0139</t>
        </is>
      </c>
      <c r="D368" s="26" t="inlineStr">
        <is>
          <t>26-04-2026</t>
        </is>
      </c>
      <c r="E368" s="32" t="n">
        <v>25.6</v>
      </c>
      <c r="F368" s="33" t="n">
        <v>256</v>
      </c>
      <c r="G368" s="34" t="n">
        <v>1725594.8</v>
      </c>
      <c r="H368" s="34" t="n">
        <v>1725594.8</v>
      </c>
      <c r="I368" s="34" t="n">
        <v>2105</v>
      </c>
      <c r="J368" s="34">
        <f>IF(E368&gt;0, (G368-I368)/E368, "")</f>
        <v/>
      </c>
      <c r="K368" s="34">
        <f>IF(F368&gt;0, (G368-I368)/F368, "")</f>
        <v/>
      </c>
      <c r="L368" s="35" t="n">
        <v>40.86</v>
      </c>
      <c r="M368" s="34">
        <f>IF(AND(ISNUMBER(L368), L368&gt;0), (J368/L368)*42, "")</f>
        <v/>
      </c>
      <c r="N368" s="34">
        <f>IF(M368&lt;&gt;"", M368/10, "")</f>
        <v/>
      </c>
      <c r="O368" s="34">
        <f>M368</f>
        <v/>
      </c>
      <c r="P368" s="34">
        <f>IF(AND(M368&lt;&gt;"", J368&lt;&gt;""), M368-J368, "")</f>
        <v/>
      </c>
      <c r="Q368" s="41" t="inlineStr">
        <is>
          <t>Matched</t>
        </is>
      </c>
      <c r="R368" s="27" t="inlineStr">
        <is>
          <t>Deductions: Bardana: ₹2,105</t>
        </is>
      </c>
    </row>
    <row r="369">
      <c r="A369" s="20" t="n">
        <v>368</v>
      </c>
      <c r="B369" s="21" t="inlineStr">
        <is>
          <t>Bhawani Trading Company</t>
        </is>
      </c>
      <c r="C369" s="21" t="inlineStr">
        <is>
          <t>INWDMSD27/0356 / PO:0117</t>
        </is>
      </c>
      <c r="D369" s="20" t="inlineStr">
        <is>
          <t>26-04-2026</t>
        </is>
      </c>
      <c r="E369" s="37" t="n">
        <v>36.36</v>
      </c>
      <c r="F369" s="38" t="n">
        <v>363.6</v>
      </c>
      <c r="G369" s="39" t="n">
        <v>2499468.86</v>
      </c>
      <c r="H369" s="39" t="n">
        <v>2499468.86</v>
      </c>
      <c r="I369" s="39" t="n">
        <v>0</v>
      </c>
      <c r="J369" s="39">
        <f>IF(E369&gt;0, (G369-I369)/E369, "")</f>
        <v/>
      </c>
      <c r="K369" s="39">
        <f>IF(F369&gt;0, (G369-I369)/F369, "")</f>
        <v/>
      </c>
      <c r="L369" s="40" t="n">
        <v>40.31</v>
      </c>
      <c r="M369" s="39">
        <f>IF(AND(ISNUMBER(L369), L369&gt;0), (J369/L369)*42, "")</f>
        <v/>
      </c>
      <c r="N369" s="39">
        <f>IF(M369&lt;&gt;"", M369/10, "")</f>
        <v/>
      </c>
      <c r="O369" s="39">
        <f>M369</f>
        <v/>
      </c>
      <c r="P369" s="39">
        <f>IF(AND(M369&lt;&gt;"", J369&lt;&gt;""), M369-J369, "")</f>
        <v/>
      </c>
      <c r="Q369" s="41" t="inlineStr">
        <is>
          <t>Matched</t>
        </is>
      </c>
      <c r="R369" s="21" t="inlineStr">
        <is>
          <t>Fully reconciled &amp; verified</t>
        </is>
      </c>
    </row>
    <row r="370">
      <c r="A370" s="26" t="n">
        <v>369</v>
      </c>
      <c r="B370" s="27" t="inlineStr">
        <is>
          <t>Mahavir Trading Company</t>
        </is>
      </c>
      <c r="C370" s="27" t="inlineStr">
        <is>
          <t>INWDMSD27/0357 / PO:0104</t>
        </is>
      </c>
      <c r="D370" s="26" t="inlineStr">
        <is>
          <t>26-04-2026</t>
        </is>
      </c>
      <c r="E370" s="32" t="n">
        <v>29.83</v>
      </c>
      <c r="F370" s="33" t="n">
        <v>298.3</v>
      </c>
      <c r="G370" s="34" t="n">
        <v>1969471.8</v>
      </c>
      <c r="H370" s="34" t="n">
        <v>1969471.8</v>
      </c>
      <c r="I370" s="34" t="n">
        <v>1172</v>
      </c>
      <c r="J370" s="34">
        <f>IF(E370&gt;0, (G370-I370)/E370, "")</f>
        <v/>
      </c>
      <c r="K370" s="34">
        <f>IF(F370&gt;0, (G370-I370)/F370, "")</f>
        <v/>
      </c>
      <c r="L370" s="35" t="n">
        <v>40.04</v>
      </c>
      <c r="M370" s="34">
        <f>IF(AND(ISNUMBER(L370), L370&gt;0), (J370/L370)*42, "")</f>
        <v/>
      </c>
      <c r="N370" s="34">
        <f>IF(M370&lt;&gt;"", M370/10, "")</f>
        <v/>
      </c>
      <c r="O370" s="34">
        <f>M370</f>
        <v/>
      </c>
      <c r="P370" s="34">
        <f>IF(AND(M370&lt;&gt;"", J370&lt;&gt;""), M370-J370, "")</f>
        <v/>
      </c>
      <c r="Q370" s="41" t="inlineStr">
        <is>
          <t>Matched</t>
        </is>
      </c>
      <c r="R370" s="27" t="inlineStr">
        <is>
          <t>Deductions: Bardana: ₹1,172</t>
        </is>
      </c>
    </row>
    <row r="371">
      <c r="A371" s="20" t="n">
        <v>370</v>
      </c>
      <c r="B371" s="21" t="inlineStr">
        <is>
          <t>Jai Sri Rama Trading Company</t>
        </is>
      </c>
      <c r="C371" s="21" t="inlineStr">
        <is>
          <t>INWDMSD27/0358 / PO:0120</t>
        </is>
      </c>
      <c r="D371" s="20" t="inlineStr">
        <is>
          <t>26-04-2026</t>
        </is>
      </c>
      <c r="E371" s="37" t="n">
        <v>27.58</v>
      </c>
      <c r="F371" s="38" t="n">
        <v>275.8</v>
      </c>
      <c r="G371" s="39" t="n">
        <v>1872323.18</v>
      </c>
      <c r="H371" s="39" t="n">
        <v>1872323.18</v>
      </c>
      <c r="I371" s="39" t="n">
        <v>3793.829866666666</v>
      </c>
      <c r="J371" s="39">
        <f>IF(E371&gt;0, (G371-I371)/E371, "")</f>
        <v/>
      </c>
      <c r="K371" s="39">
        <f>IF(F371&gt;0, (G371-I371)/F371, "")</f>
        <v/>
      </c>
      <c r="L371" s="40" t="n">
        <v>40.2</v>
      </c>
      <c r="M371" s="39">
        <f>IF(AND(ISNUMBER(L371), L371&gt;0), (J371/L371)*42, "")</f>
        <v/>
      </c>
      <c r="N371" s="39">
        <f>IF(M371&lt;&gt;"", M371/10, "")</f>
        <v/>
      </c>
      <c r="O371" s="39">
        <f>M371</f>
        <v/>
      </c>
      <c r="P371" s="39">
        <f>IF(AND(M371&lt;&gt;"", J371&lt;&gt;""), M371-J371, "")</f>
        <v/>
      </c>
      <c r="Q371" s="41" t="inlineStr">
        <is>
          <t>Matched</t>
        </is>
      </c>
      <c r="R371" s="21" t="inlineStr">
        <is>
          <t>Deductions: Shortage: ₹3,566, Bardana: ₹228</t>
        </is>
      </c>
    </row>
    <row r="372">
      <c r="A372" s="26" t="n">
        <v>371</v>
      </c>
      <c r="B372" s="27" t="inlineStr">
        <is>
          <t>Bhawani Trading Company</t>
        </is>
      </c>
      <c r="C372" s="27" t="inlineStr">
        <is>
          <t>INWDMSD27/0359 / PO:0131</t>
        </is>
      </c>
      <c r="D372" s="26" t="inlineStr">
        <is>
          <t>26-04-2026</t>
        </is>
      </c>
      <c r="E372" s="32" t="n">
        <v>30.15</v>
      </c>
      <c r="F372" s="33" t="n">
        <v>301.5</v>
      </c>
      <c r="G372" s="34" t="n">
        <v>1091433.24</v>
      </c>
      <c r="H372" s="34" t="n">
        <v>1091433.24</v>
      </c>
      <c r="I372" s="34" t="n">
        <v>10347.91994011964</v>
      </c>
      <c r="J372" s="34">
        <f>IF(E372&gt;0, (G372-I372)/E372, "")</f>
        <v/>
      </c>
      <c r="K372" s="34">
        <f>IF(F372&gt;0, (G372-I372)/F372, "")</f>
        <v/>
      </c>
      <c r="L372" s="35" t="n">
        <v>39.97</v>
      </c>
      <c r="M372" s="34">
        <f>IF(AND(ISNUMBER(L372), L372&gt;0), (J372/L372)*42, "")</f>
        <v/>
      </c>
      <c r="N372" s="34">
        <f>IF(M372&lt;&gt;"", M372/10, "")</f>
        <v/>
      </c>
      <c r="O372" s="34">
        <f>M372</f>
        <v/>
      </c>
      <c r="P372" s="34">
        <f>IF(AND(M372&lt;&gt;"", J372&lt;&gt;""), M372-J372, "")</f>
        <v/>
      </c>
      <c r="Q372" s="41" t="inlineStr">
        <is>
          <t>Matched</t>
        </is>
      </c>
      <c r="R372" s="27" t="inlineStr">
        <is>
          <t>Deductions: Oil: ₹10,348</t>
        </is>
      </c>
    </row>
    <row r="373">
      <c r="A373" s="20" t="n">
        <v>372</v>
      </c>
      <c r="B373" s="21" t="inlineStr">
        <is>
          <t>Bhawani Trading Company</t>
        </is>
      </c>
      <c r="C373" s="21" t="inlineStr">
        <is>
          <t>INWDMSD27/0359 / PO:0117</t>
        </is>
      </c>
      <c r="D373" s="20" t="inlineStr">
        <is>
          <t>26-04-2026</t>
        </is>
      </c>
      <c r="E373" s="37" t="n">
        <v>30.15</v>
      </c>
      <c r="F373" s="38" t="n">
        <v>301.5</v>
      </c>
      <c r="G373" s="39" t="n">
        <v>977614.752</v>
      </c>
      <c r="H373" s="39" t="n">
        <v>977614.75</v>
      </c>
      <c r="I373" s="39" t="n">
        <v>9510.345535046159</v>
      </c>
      <c r="J373" s="39">
        <f>IF(E373&gt;0, (G373-I373)/E373, "")</f>
        <v/>
      </c>
      <c r="K373" s="39">
        <f>IF(F373&gt;0, (G373-I373)/F373, "")</f>
        <v/>
      </c>
      <c r="L373" s="40" t="n">
        <v>39.97</v>
      </c>
      <c r="M373" s="39">
        <f>IF(AND(ISNUMBER(L373), L373&gt;0), (J373/L373)*42, "")</f>
        <v/>
      </c>
      <c r="N373" s="39">
        <f>IF(M373&lt;&gt;"", M373/10, "")</f>
        <v/>
      </c>
      <c r="O373" s="39">
        <f>M373</f>
        <v/>
      </c>
      <c r="P373" s="39">
        <f>IF(AND(M373&lt;&gt;"", J373&lt;&gt;""), M373-J373, "")</f>
        <v/>
      </c>
      <c r="Q373" s="41" t="inlineStr">
        <is>
          <t>Matched</t>
        </is>
      </c>
      <c r="R373" s="21" t="inlineStr">
        <is>
          <t>Deductions: Oil: ₹9,510</t>
        </is>
      </c>
    </row>
    <row r="374">
      <c r="A374" s="26" t="n">
        <v>373</v>
      </c>
      <c r="B374" s="27" t="inlineStr">
        <is>
          <t>Pankaj Bogi &amp; Company</t>
        </is>
      </c>
      <c r="C374" s="27" t="inlineStr">
        <is>
          <t>INWDMSD27/0360 / PO:0119</t>
        </is>
      </c>
      <c r="D374" s="26" t="inlineStr">
        <is>
          <t>26-04-2026</t>
        </is>
      </c>
      <c r="E374" s="32" t="n">
        <v>42.77</v>
      </c>
      <c r="F374" s="33" t="n">
        <v>427.7</v>
      </c>
      <c r="G374" s="34" t="n">
        <v>2912856.89</v>
      </c>
      <c r="H374" s="34" t="n">
        <v>2912856.89</v>
      </c>
      <c r="I374" s="34" t="n">
        <v>0</v>
      </c>
      <c r="J374" s="34">
        <f>IF(E374&gt;0, (G374-I374)/E374, "")</f>
        <v/>
      </c>
      <c r="K374" s="34">
        <f>IF(F374&gt;0, (G374-I374)/F374, "")</f>
        <v/>
      </c>
      <c r="L374" s="35" t="n">
        <v>39.57</v>
      </c>
      <c r="M374" s="34">
        <f>IF(AND(ISNUMBER(L374), L374&gt;0), (J374/L374)*42, "")</f>
        <v/>
      </c>
      <c r="N374" s="34">
        <f>IF(M374&lt;&gt;"", M374/10, "")</f>
        <v/>
      </c>
      <c r="O374" s="34">
        <f>M374</f>
        <v/>
      </c>
      <c r="P374" s="34">
        <f>IF(AND(M374&lt;&gt;"", J374&lt;&gt;""), M374-J374, "")</f>
        <v/>
      </c>
      <c r="Q374" s="41" t="inlineStr">
        <is>
          <t>Matched</t>
        </is>
      </c>
      <c r="R374" s="27" t="inlineStr">
        <is>
          <t>Fully reconciled &amp; verified</t>
        </is>
      </c>
    </row>
    <row r="375">
      <c r="A375" s="20" t="n">
        <v>374</v>
      </c>
      <c r="B375" s="21" t="inlineStr">
        <is>
          <t>Pankaj Bogi &amp; Company</t>
        </is>
      </c>
      <c r="C375" s="21" t="inlineStr">
        <is>
          <t>INWDMSD27/0361 / PO:0119</t>
        </is>
      </c>
      <c r="D375" s="20" t="inlineStr">
        <is>
          <t>26-04-2026</t>
        </is>
      </c>
      <c r="E375" s="37" t="n">
        <v>36.61</v>
      </c>
      <c r="F375" s="38" t="n">
        <v>366.1</v>
      </c>
      <c r="G375" s="39" t="n">
        <v>2501483.38</v>
      </c>
      <c r="H375" s="39" t="n">
        <v>2501483.38</v>
      </c>
      <c r="I375" s="39" t="n">
        <v>20112.42918592967</v>
      </c>
      <c r="J375" s="39">
        <f>IF(E375&gt;0, (G375-I375)/E375, "")</f>
        <v/>
      </c>
      <c r="K375" s="39">
        <f>IF(F375&gt;0, (G375-I375)/F375, "")</f>
        <v/>
      </c>
      <c r="L375" s="40" t="n">
        <v>39.48</v>
      </c>
      <c r="M375" s="39">
        <f>IF(AND(ISNUMBER(L375), L375&gt;0), (J375/L375)*42, "")</f>
        <v/>
      </c>
      <c r="N375" s="39">
        <f>IF(M375&lt;&gt;"", M375/10, "")</f>
        <v/>
      </c>
      <c r="O375" s="39">
        <f>M375</f>
        <v/>
      </c>
      <c r="P375" s="39">
        <f>IF(AND(M375&lt;&gt;"", J375&lt;&gt;""), M375-J375, "")</f>
        <v/>
      </c>
      <c r="Q375" s="41" t="inlineStr">
        <is>
          <t>Matched</t>
        </is>
      </c>
      <c r="R375" s="21" t="inlineStr">
        <is>
          <t>Deductions: Oil: ₹20,112</t>
        </is>
      </c>
    </row>
    <row r="376">
      <c r="A376" s="26" t="n">
        <v>375</v>
      </c>
      <c r="B376" s="27" t="inlineStr">
        <is>
          <t>Mahavir Trading Company</t>
        </is>
      </c>
      <c r="C376" s="27" t="inlineStr">
        <is>
          <t>INWDMSD27/0362 / PO:0118</t>
        </is>
      </c>
      <c r="D376" s="26" t="inlineStr">
        <is>
          <t>26-04-2026</t>
        </is>
      </c>
      <c r="E376" s="32" t="n">
        <v>39.62</v>
      </c>
      <c r="F376" s="33" t="n">
        <v>396.2</v>
      </c>
      <c r="G376" s="34" t="n">
        <v>2653433.7</v>
      </c>
      <c r="H376" s="34" t="n">
        <v>2653433.7</v>
      </c>
      <c r="I376" s="34" t="n">
        <v>1558</v>
      </c>
      <c r="J376" s="34">
        <f>IF(E376&gt;0, (G376-I376)/E376, "")</f>
        <v/>
      </c>
      <c r="K376" s="34">
        <f>IF(F376&gt;0, (G376-I376)/F376, "")</f>
        <v/>
      </c>
      <c r="L376" s="35" t="n">
        <v>39.85</v>
      </c>
      <c r="M376" s="34">
        <f>IF(AND(ISNUMBER(L376), L376&gt;0), (J376/L376)*42, "")</f>
        <v/>
      </c>
      <c r="N376" s="34">
        <f>IF(M376&lt;&gt;"", M376/10, "")</f>
        <v/>
      </c>
      <c r="O376" s="34">
        <f>M376</f>
        <v/>
      </c>
      <c r="P376" s="34">
        <f>IF(AND(M376&lt;&gt;"", J376&lt;&gt;""), M376-J376, "")</f>
        <v/>
      </c>
      <c r="Q376" s="41" t="inlineStr">
        <is>
          <t>Matched</t>
        </is>
      </c>
      <c r="R376" s="27" t="inlineStr">
        <is>
          <t>Deductions: Bardana: ₹1,558</t>
        </is>
      </c>
    </row>
    <row r="377">
      <c r="A377" s="20" t="n">
        <v>376</v>
      </c>
      <c r="B377" s="21" t="inlineStr">
        <is>
          <t>Pankaj Bogi &amp; Company</t>
        </is>
      </c>
      <c r="C377" s="21" t="inlineStr">
        <is>
          <t>INWDMSD27/0363 / PO:0119</t>
        </is>
      </c>
      <c r="D377" s="20" t="inlineStr">
        <is>
          <t>26-04-2026</t>
        </is>
      </c>
      <c r="E377" s="37" t="n">
        <v>36.67</v>
      </c>
      <c r="F377" s="38" t="n">
        <v>366.7</v>
      </c>
      <c r="G377" s="39" t="n">
        <v>2518104.53</v>
      </c>
      <c r="H377" s="39" t="n">
        <v>2518104.53</v>
      </c>
      <c r="I377" s="39" t="n">
        <v>6025.167604785478</v>
      </c>
      <c r="J377" s="39">
        <f>IF(E377&gt;0, (G377-I377)/E377, "")</f>
        <v/>
      </c>
      <c r="K377" s="39">
        <f>IF(F377&gt;0, (G377-I377)/F377, "")</f>
        <v/>
      </c>
      <c r="L377" s="40" t="n">
        <v>39.54</v>
      </c>
      <c r="M377" s="39">
        <f>IF(AND(ISNUMBER(L377), L377&gt;0), (J377/L377)*42, "")</f>
        <v/>
      </c>
      <c r="N377" s="39">
        <f>IF(M377&lt;&gt;"", M377/10, "")</f>
        <v/>
      </c>
      <c r="O377" s="39">
        <f>M377</f>
        <v/>
      </c>
      <c r="P377" s="39">
        <f>IF(AND(M377&lt;&gt;"", J377&lt;&gt;""), M377-J377, "")</f>
        <v/>
      </c>
      <c r="Q377" s="41" t="inlineStr">
        <is>
          <t>Matched</t>
        </is>
      </c>
      <c r="R377" s="21" t="inlineStr">
        <is>
          <t>Deductions: Shortage: ₹6,025</t>
        </is>
      </c>
    </row>
    <row r="378">
      <c r="A378" s="26" t="n">
        <v>377</v>
      </c>
      <c r="B378" s="27" t="inlineStr">
        <is>
          <t>Pankaj Bogi &amp; Company</t>
        </is>
      </c>
      <c r="C378" s="27" t="inlineStr">
        <is>
          <t>INWDMSD27/0364 / PO:0119</t>
        </is>
      </c>
      <c r="D378" s="26" t="inlineStr">
        <is>
          <t>26-04-2026</t>
        </is>
      </c>
      <c r="E378" s="32" t="n">
        <v>41.27</v>
      </c>
      <c r="F378" s="33" t="n">
        <v>412.7</v>
      </c>
      <c r="G378" s="34" t="n">
        <v>2829751.13</v>
      </c>
      <c r="H378" s="34" t="n">
        <v>2829751.13</v>
      </c>
      <c r="I378" s="34" t="n">
        <v>2493.172801762114</v>
      </c>
      <c r="J378" s="34">
        <f>IF(E378&gt;0, (G378-I378)/E378, "")</f>
        <v/>
      </c>
      <c r="K378" s="34">
        <f>IF(F378&gt;0, (G378-I378)/F378, "")</f>
        <v/>
      </c>
      <c r="L378" s="35" t="n">
        <v>39.5</v>
      </c>
      <c r="M378" s="34">
        <f>IF(AND(ISNUMBER(L378), L378&gt;0), (J378/L378)*42, "")</f>
        <v/>
      </c>
      <c r="N378" s="34">
        <f>IF(M378&lt;&gt;"", M378/10, "")</f>
        <v/>
      </c>
      <c r="O378" s="34">
        <f>M378</f>
        <v/>
      </c>
      <c r="P378" s="34">
        <f>IF(AND(M378&lt;&gt;"", J378&lt;&gt;""), M378-J378, "")</f>
        <v/>
      </c>
      <c r="Q378" s="41" t="inlineStr">
        <is>
          <t>Matched</t>
        </is>
      </c>
      <c r="R378" s="27" t="inlineStr">
        <is>
          <t>Deductions: Shortage: ₹2,493</t>
        </is>
      </c>
    </row>
    <row r="379">
      <c r="A379" s="20" t="n">
        <v>378</v>
      </c>
      <c r="B379" s="21" t="inlineStr">
        <is>
          <t>Ghanshyam Dass &amp; Sons</t>
        </is>
      </c>
      <c r="C379" s="21" t="inlineStr">
        <is>
          <t>INWDMSD27/0365 / PO:0135</t>
        </is>
      </c>
      <c r="D379" s="20" t="inlineStr">
        <is>
          <t>26-04-2026</t>
        </is>
      </c>
      <c r="E379" s="37" t="n">
        <v>33.03</v>
      </c>
      <c r="F379" s="38" t="n">
        <v>330.3</v>
      </c>
      <c r="G379" s="39" t="n">
        <v>2215459</v>
      </c>
      <c r="H379" s="39" t="n">
        <v>2215459</v>
      </c>
      <c r="I379" s="39" t="n">
        <v>2710</v>
      </c>
      <c r="J379" s="39">
        <f>IF(E379&gt;0, (G379-I379)/E379, "")</f>
        <v/>
      </c>
      <c r="K379" s="39">
        <f>IF(F379&gt;0, (G379-I379)/F379, "")</f>
        <v/>
      </c>
      <c r="L379" s="40" t="n">
        <v>40.43</v>
      </c>
      <c r="M379" s="39">
        <f>IF(AND(ISNUMBER(L379), L379&gt;0), (J379/L379)*42, "")</f>
        <v/>
      </c>
      <c r="N379" s="39">
        <f>IF(M379&lt;&gt;"", M379/10, "")</f>
        <v/>
      </c>
      <c r="O379" s="39">
        <f>M379</f>
        <v/>
      </c>
      <c r="P379" s="39">
        <f>IF(AND(M379&lt;&gt;"", J379&lt;&gt;""), M379-J379, "")</f>
        <v/>
      </c>
      <c r="Q379" s="41" t="inlineStr">
        <is>
          <t>Matched</t>
        </is>
      </c>
      <c r="R379" s="21" t="inlineStr">
        <is>
          <t>Deductions: Bardana: ₹2,710</t>
        </is>
      </c>
    </row>
    <row r="380">
      <c r="A380" s="26" t="n">
        <v>379</v>
      </c>
      <c r="B380" s="27" t="inlineStr">
        <is>
          <t>Jai Sri Rama Trading Company</t>
        </is>
      </c>
      <c r="C380" s="27" t="inlineStr">
        <is>
          <t>INWDMSD27/0366 / PO:0144</t>
        </is>
      </c>
      <c r="D380" s="26" t="inlineStr">
        <is>
          <t>26-04-2026</t>
        </is>
      </c>
      <c r="E380" s="32" t="n">
        <v>31.43</v>
      </c>
      <c r="F380" s="33" t="n">
        <v>314.3</v>
      </c>
      <c r="G380" s="34" t="n">
        <v>2130026.36</v>
      </c>
      <c r="H380" s="34" t="n">
        <v>2130026.36</v>
      </c>
      <c r="I380" s="34" t="n">
        <v>2849</v>
      </c>
      <c r="J380" s="34">
        <f>IF(E380&gt;0, (G380-I380)/E380, "")</f>
        <v/>
      </c>
      <c r="K380" s="34">
        <f>IF(F380&gt;0, (G380-I380)/F380, "")</f>
        <v/>
      </c>
      <c r="L380" s="35" t="n">
        <v>40.11</v>
      </c>
      <c r="M380" s="34">
        <f>IF(AND(ISNUMBER(L380), L380&gt;0), (J380/L380)*42, "")</f>
        <v/>
      </c>
      <c r="N380" s="34">
        <f>IF(M380&lt;&gt;"", M380/10, "")</f>
        <v/>
      </c>
      <c r="O380" s="34">
        <f>M380</f>
        <v/>
      </c>
      <c r="P380" s="34">
        <f>IF(AND(M380&lt;&gt;"", J380&lt;&gt;""), M380-J380, "")</f>
        <v/>
      </c>
      <c r="Q380" s="41" t="inlineStr">
        <is>
          <t>Matched</t>
        </is>
      </c>
      <c r="R380" s="27" t="inlineStr">
        <is>
          <t>Deductions: Bardana: ₹2,849</t>
        </is>
      </c>
    </row>
    <row r="381">
      <c r="A381" s="20" t="n">
        <v>380</v>
      </c>
      <c r="B381" s="21" t="inlineStr">
        <is>
          <t>DP Traders</t>
        </is>
      </c>
      <c r="C381" s="21" t="inlineStr">
        <is>
          <t>INWDMSD27/0369 / PO:0140</t>
        </is>
      </c>
      <c r="D381" s="20" t="inlineStr">
        <is>
          <t>26-04-2026</t>
        </is>
      </c>
      <c r="E381" s="37" t="n">
        <v>35.88</v>
      </c>
      <c r="F381" s="38" t="n">
        <v>358.8</v>
      </c>
      <c r="G381" s="39" t="n">
        <v>2420231.63</v>
      </c>
      <c r="H381" s="39" t="n">
        <v>2420231.63</v>
      </c>
      <c r="I381" s="39" t="n">
        <v>0</v>
      </c>
      <c r="J381" s="39">
        <f>IF(E381&gt;0, (G381-I381)/E381, "")</f>
        <v/>
      </c>
      <c r="K381" s="39">
        <f>IF(F381&gt;0, (G381-I381)/F381, "")</f>
        <v/>
      </c>
      <c r="L381" s="40" t="n">
        <v>39.75</v>
      </c>
      <c r="M381" s="39">
        <f>IF(AND(ISNUMBER(L381), L381&gt;0), (J381/L381)*42, "")</f>
        <v/>
      </c>
      <c r="N381" s="39">
        <f>IF(M381&lt;&gt;"", M381/10, "")</f>
        <v/>
      </c>
      <c r="O381" s="39">
        <f>M381</f>
        <v/>
      </c>
      <c r="P381" s="39">
        <f>IF(AND(M381&lt;&gt;"", J381&lt;&gt;""), M381-J381, "")</f>
        <v/>
      </c>
      <c r="Q381" s="41" t="inlineStr">
        <is>
          <t>Matched</t>
        </is>
      </c>
      <c r="R381" s="21" t="inlineStr">
        <is>
          <t>Fully reconciled &amp; verified</t>
        </is>
      </c>
    </row>
    <row r="382">
      <c r="A382" s="26" t="n">
        <v>381</v>
      </c>
      <c r="B382" s="27" t="inlineStr">
        <is>
          <t>Jai Sri Rama Trading Company</t>
        </is>
      </c>
      <c r="C382" s="27" t="inlineStr">
        <is>
          <t>INWDMSD27/0367 / PO:0145</t>
        </is>
      </c>
      <c r="D382" s="26" t="inlineStr">
        <is>
          <t>26-04-2026</t>
        </is>
      </c>
      <c r="E382" s="32" t="n">
        <v>39.68</v>
      </c>
      <c r="F382" s="33" t="n">
        <v>396.8</v>
      </c>
      <c r="G382" s="34" t="n">
        <v>2673022.85</v>
      </c>
      <c r="H382" s="34" t="n">
        <v>2673022.85</v>
      </c>
      <c r="I382" s="34" t="n">
        <v>3591.5</v>
      </c>
      <c r="J382" s="34">
        <f>IF(E382&gt;0, (G382-I382)/E382, "")</f>
        <v/>
      </c>
      <c r="K382" s="34">
        <f>IF(F382&gt;0, (G382-I382)/F382, "")</f>
        <v/>
      </c>
      <c r="L382" s="35" t="n">
        <v>39.49</v>
      </c>
      <c r="M382" s="34">
        <f>IF(AND(ISNUMBER(L382), L382&gt;0), (J382/L382)*42, "")</f>
        <v/>
      </c>
      <c r="N382" s="34">
        <f>IF(M382&lt;&gt;"", M382/10, "")</f>
        <v/>
      </c>
      <c r="O382" s="34">
        <f>M382</f>
        <v/>
      </c>
      <c r="P382" s="34">
        <f>IF(AND(M382&lt;&gt;"", J382&lt;&gt;""), M382-J382, "")</f>
        <v/>
      </c>
      <c r="Q382" s="41" t="inlineStr">
        <is>
          <t>Matched</t>
        </is>
      </c>
      <c r="R382" s="27" t="inlineStr">
        <is>
          <t>Deductions: Bardana: ₹3,592</t>
        </is>
      </c>
    </row>
    <row r="383">
      <c r="A383" s="20" t="n">
        <v>382</v>
      </c>
      <c r="B383" s="21" t="inlineStr">
        <is>
          <t>Bhawani Trading Company</t>
        </is>
      </c>
      <c r="C383" s="21" t="inlineStr">
        <is>
          <t>INWDMSD27/0368 / PO:0131</t>
        </is>
      </c>
      <c r="D383" s="20" t="inlineStr">
        <is>
          <t>26-04-2026</t>
        </is>
      </c>
      <c r="E383" s="37" t="n">
        <v>30.04</v>
      </c>
      <c r="F383" s="38" t="n">
        <v>300.4</v>
      </c>
      <c r="G383" s="39" t="n">
        <v>2056534.92</v>
      </c>
      <c r="H383" s="39" t="n">
        <v>2056534.92</v>
      </c>
      <c r="I383" s="39" t="n">
        <v>24116.05320359275</v>
      </c>
      <c r="J383" s="39">
        <f>IF(E383&gt;0, (G383-I383)/E383, "")</f>
        <v/>
      </c>
      <c r="K383" s="39">
        <f>IF(F383&gt;0, (G383-I383)/F383, "")</f>
        <v/>
      </c>
      <c r="L383" s="40" t="n">
        <v>39.61</v>
      </c>
      <c r="M383" s="39">
        <f>IF(AND(ISNUMBER(L383), L383&gt;0), (J383/L383)*42, "")</f>
        <v/>
      </c>
      <c r="N383" s="39">
        <f>IF(M383&lt;&gt;"", M383/10, "")</f>
        <v/>
      </c>
      <c r="O383" s="39">
        <f>M383</f>
        <v/>
      </c>
      <c r="P383" s="39">
        <f>IF(AND(M383&lt;&gt;"", J383&lt;&gt;""), M383-J383, "")</f>
        <v/>
      </c>
      <c r="Q383" s="41" t="inlineStr">
        <is>
          <t>Matched</t>
        </is>
      </c>
      <c r="R383" s="21" t="inlineStr">
        <is>
          <t>Deductions: Oil: ₹24,116</t>
        </is>
      </c>
    </row>
    <row r="384">
      <c r="A384" s="26" t="n">
        <v>383</v>
      </c>
      <c r="B384" s="27" t="inlineStr">
        <is>
          <t>Bhawani Trading Company</t>
        </is>
      </c>
      <c r="C384" s="27" t="inlineStr">
        <is>
          <t>INWDMSD27/0370 / PO:0131</t>
        </is>
      </c>
      <c r="D384" s="26" t="inlineStr">
        <is>
          <t>26-04-2026</t>
        </is>
      </c>
      <c r="E384" s="32" t="n">
        <v>25.93</v>
      </c>
      <c r="F384" s="33" t="n">
        <v>259.3</v>
      </c>
      <c r="G384" s="34" t="n">
        <v>1774021.03</v>
      </c>
      <c r="H384" s="34" t="n">
        <v>1774021.03</v>
      </c>
      <c r="I384" s="34" t="n">
        <v>0</v>
      </c>
      <c r="J384" s="34">
        <f>IF(E384&gt;0, (G384-I384)/E384, "")</f>
        <v/>
      </c>
      <c r="K384" s="34">
        <f>IF(F384&gt;0, (G384-I384)/F384, "")</f>
        <v/>
      </c>
      <c r="L384" s="35" t="n">
        <v>40.19</v>
      </c>
      <c r="M384" s="34">
        <f>IF(AND(ISNUMBER(L384), L384&gt;0), (J384/L384)*42, "")</f>
        <v/>
      </c>
      <c r="N384" s="34">
        <f>IF(M384&lt;&gt;"", M384/10, "")</f>
        <v/>
      </c>
      <c r="O384" s="34">
        <f>M384</f>
        <v/>
      </c>
      <c r="P384" s="34">
        <f>IF(AND(M384&lt;&gt;"", J384&lt;&gt;""), M384-J384, "")</f>
        <v/>
      </c>
      <c r="Q384" s="41" t="inlineStr">
        <is>
          <t>Matched</t>
        </is>
      </c>
      <c r="R384" s="27" t="inlineStr">
        <is>
          <t>Fully reconciled &amp; verified</t>
        </is>
      </c>
    </row>
    <row r="385">
      <c r="A385" s="20" t="n">
        <v>384</v>
      </c>
      <c r="B385" s="21" t="inlineStr">
        <is>
          <t>Pankaj Bogi &amp; Company</t>
        </is>
      </c>
      <c r="C385" s="21" t="inlineStr">
        <is>
          <t>INWDMSD27/0371 / PO:0142</t>
        </is>
      </c>
      <c r="D385" s="20" t="inlineStr">
        <is>
          <t>26-04-2026</t>
        </is>
      </c>
      <c r="E385" s="37" t="n">
        <v>30.93</v>
      </c>
      <c r="F385" s="38" t="n">
        <v>309.3</v>
      </c>
      <c r="G385" s="39" t="n">
        <v>2114395.16</v>
      </c>
      <c r="H385" s="39" t="n">
        <v>2114395.16</v>
      </c>
      <c r="I385" s="39" t="n">
        <v>0</v>
      </c>
      <c r="J385" s="39">
        <f>IF(E385&gt;0, (G385-I385)/E385, "")</f>
        <v/>
      </c>
      <c r="K385" s="39">
        <f>IF(F385&gt;0, (G385-I385)/F385, "")</f>
        <v/>
      </c>
      <c r="L385" s="40" t="n">
        <v>40.59</v>
      </c>
      <c r="M385" s="39">
        <f>IF(AND(ISNUMBER(L385), L385&gt;0), (J385/L385)*42, "")</f>
        <v/>
      </c>
      <c r="N385" s="39">
        <f>IF(M385&lt;&gt;"", M385/10, "")</f>
        <v/>
      </c>
      <c r="O385" s="39">
        <f>M385</f>
        <v/>
      </c>
      <c r="P385" s="39">
        <f>IF(AND(M385&lt;&gt;"", J385&lt;&gt;""), M385-J385, "")</f>
        <v/>
      </c>
      <c r="Q385" s="41" t="inlineStr">
        <is>
          <t>Matched</t>
        </is>
      </c>
      <c r="R385" s="21" t="inlineStr">
        <is>
          <t>Fully reconciled &amp; verified</t>
        </is>
      </c>
    </row>
    <row r="386">
      <c r="A386" s="26" t="n">
        <v>385</v>
      </c>
      <c r="B386" s="27" t="inlineStr">
        <is>
          <t>Bhawani Trading Company</t>
        </is>
      </c>
      <c r="C386" s="27" t="inlineStr">
        <is>
          <t>INWDMSD27/0372 / PO:0131</t>
        </is>
      </c>
      <c r="D386" s="26" t="inlineStr">
        <is>
          <t>26-04-2026</t>
        </is>
      </c>
      <c r="E386" s="32" t="n">
        <v>30.42</v>
      </c>
      <c r="F386" s="33" t="n">
        <v>304.2</v>
      </c>
      <c r="G386" s="34" t="n">
        <v>2085617.23</v>
      </c>
      <c r="H386" s="34" t="n">
        <v>2085617.23</v>
      </c>
      <c r="I386" s="34" t="n">
        <v>2008.064398074369</v>
      </c>
      <c r="J386" s="34">
        <f>IF(E386&gt;0, (G386-I386)/E386, "")</f>
        <v/>
      </c>
      <c r="K386" s="34">
        <f>IF(F386&gt;0, (G386-I386)/F386, "")</f>
        <v/>
      </c>
      <c r="L386" s="35" t="n">
        <v>39.87</v>
      </c>
      <c r="M386" s="34">
        <f>IF(AND(ISNUMBER(L386), L386&gt;0), (J386/L386)*42, "")</f>
        <v/>
      </c>
      <c r="N386" s="34">
        <f>IF(M386&lt;&gt;"", M386/10, "")</f>
        <v/>
      </c>
      <c r="O386" s="34">
        <f>M386</f>
        <v/>
      </c>
      <c r="P386" s="34">
        <f>IF(AND(M386&lt;&gt;"", J386&lt;&gt;""), M386-J386, "")</f>
        <v/>
      </c>
      <c r="Q386" s="41" t="inlineStr">
        <is>
          <t>Matched</t>
        </is>
      </c>
      <c r="R386" s="27" t="inlineStr">
        <is>
          <t>Deductions: Shortage: ₹2,008</t>
        </is>
      </c>
    </row>
    <row r="387">
      <c r="A387" s="20" t="n">
        <v>386</v>
      </c>
      <c r="B387" s="21" t="inlineStr">
        <is>
          <t>Pankaj Bogi &amp; Company</t>
        </is>
      </c>
      <c r="C387" s="21" t="inlineStr">
        <is>
          <t>INWDMSD27/0373 / PO:0142</t>
        </is>
      </c>
      <c r="D387" s="20" t="inlineStr">
        <is>
          <t>26-04-2026</t>
        </is>
      </c>
      <c r="E387" s="37" t="n">
        <v>30.3</v>
      </c>
      <c r="F387" s="38" t="n">
        <v>303</v>
      </c>
      <c r="G387" s="39" t="n">
        <v>2070359.98</v>
      </c>
      <c r="H387" s="39" t="n">
        <v>2070359.98</v>
      </c>
      <c r="I387" s="39" t="n">
        <v>0</v>
      </c>
      <c r="J387" s="39">
        <f>IF(E387&gt;0, (G387-I387)/E387, "")</f>
        <v/>
      </c>
      <c r="K387" s="39">
        <f>IF(F387&gt;0, (G387-I387)/F387, "")</f>
        <v/>
      </c>
      <c r="L387" s="40" t="n">
        <v>40.25</v>
      </c>
      <c r="M387" s="39">
        <f>IF(AND(ISNUMBER(L387), L387&gt;0), (J387/L387)*42, "")</f>
        <v/>
      </c>
      <c r="N387" s="39">
        <f>IF(M387&lt;&gt;"", M387/10, "")</f>
        <v/>
      </c>
      <c r="O387" s="39">
        <f>M387</f>
        <v/>
      </c>
      <c r="P387" s="39">
        <f>IF(AND(M387&lt;&gt;"", J387&lt;&gt;""), M387-J387, "")</f>
        <v/>
      </c>
      <c r="Q387" s="41" t="inlineStr">
        <is>
          <t>Matched</t>
        </is>
      </c>
      <c r="R387" s="21" t="inlineStr">
        <is>
          <t>Fully reconciled &amp; verified</t>
        </is>
      </c>
    </row>
    <row r="388">
      <c r="A388" s="26" t="n">
        <v>387</v>
      </c>
      <c r="B388" s="27" t="inlineStr">
        <is>
          <t>Bhawani Trading Company</t>
        </is>
      </c>
      <c r="C388" s="27" t="inlineStr">
        <is>
          <t>INWDMSD27/0374 / PO:0131</t>
        </is>
      </c>
      <c r="D388" s="26" t="inlineStr">
        <is>
          <t>26-04-2026</t>
        </is>
      </c>
      <c r="E388" s="32" t="n">
        <v>26.19</v>
      </c>
      <c r="F388" s="33" t="n">
        <v>261.9</v>
      </c>
      <c r="G388" s="34" t="n">
        <v>1790639.5</v>
      </c>
      <c r="H388" s="34" t="n">
        <v>1790639.5</v>
      </c>
      <c r="I388" s="34" t="n">
        <v>0</v>
      </c>
      <c r="J388" s="34">
        <f>IF(E388&gt;0, (G388-I388)/E388, "")</f>
        <v/>
      </c>
      <c r="K388" s="34">
        <f>IF(F388&gt;0, (G388-I388)/F388, "")</f>
        <v/>
      </c>
      <c r="L388" s="35" t="n">
        <v>40.13</v>
      </c>
      <c r="M388" s="34">
        <f>IF(AND(ISNUMBER(L388), L388&gt;0), (J388/L388)*42, "")</f>
        <v/>
      </c>
      <c r="N388" s="34">
        <f>IF(M388&lt;&gt;"", M388/10, "")</f>
        <v/>
      </c>
      <c r="O388" s="34">
        <f>M388</f>
        <v/>
      </c>
      <c r="P388" s="34">
        <f>IF(AND(M388&lt;&gt;"", J388&lt;&gt;""), M388-J388, "")</f>
        <v/>
      </c>
      <c r="Q388" s="41" t="inlineStr">
        <is>
          <t>Matched</t>
        </is>
      </c>
      <c r="R388" s="27" t="inlineStr">
        <is>
          <t>Fully reconciled &amp; verified</t>
        </is>
      </c>
    </row>
    <row r="389">
      <c r="A389" s="20" t="n">
        <v>388</v>
      </c>
      <c r="B389" s="21" t="inlineStr">
        <is>
          <t>Godara Enterprises</t>
        </is>
      </c>
      <c r="C389" s="21" t="inlineStr">
        <is>
          <t>INWDMSD27/0375 / PO:0141</t>
        </is>
      </c>
      <c r="D389" s="20" t="inlineStr">
        <is>
          <t>26-04-2026</t>
        </is>
      </c>
      <c r="E389" s="37" t="n">
        <v>14.49</v>
      </c>
      <c r="F389" s="38" t="n">
        <v>144.9</v>
      </c>
      <c r="G389" s="39" t="n">
        <v>993796.894</v>
      </c>
      <c r="H389" s="39" t="n">
        <v>993796.89</v>
      </c>
      <c r="I389" s="39" t="n">
        <v>1610.81459832636</v>
      </c>
      <c r="J389" s="39">
        <f>IF(E389&gt;0, (G389-I389)/E389, "")</f>
        <v/>
      </c>
      <c r="K389" s="39">
        <f>IF(F389&gt;0, (G389-I389)/F389, "")</f>
        <v/>
      </c>
      <c r="L389" s="40" t="n">
        <v>40.61</v>
      </c>
      <c r="M389" s="39">
        <f>IF(AND(ISNUMBER(L389), L389&gt;0), (J389/L389)*42, "")</f>
        <v/>
      </c>
      <c r="N389" s="39">
        <f>IF(M389&lt;&gt;"", M389/10, "")</f>
        <v/>
      </c>
      <c r="O389" s="39">
        <f>M389</f>
        <v/>
      </c>
      <c r="P389" s="39">
        <f>IF(AND(M389&lt;&gt;"", J389&lt;&gt;""), M389-J389, "")</f>
        <v/>
      </c>
      <c r="Q389" s="41" t="inlineStr">
        <is>
          <t>Matched</t>
        </is>
      </c>
      <c r="R389" s="21" t="inlineStr">
        <is>
          <t>Deductions: Shortage: ₹416, Bardana: ₹1,195</t>
        </is>
      </c>
    </row>
    <row r="390">
      <c r="A390" s="26" t="n">
        <v>389</v>
      </c>
      <c r="B390" s="27" t="inlineStr">
        <is>
          <t>Pankaj Bogi &amp; Company</t>
        </is>
      </c>
      <c r="C390" s="27" t="inlineStr">
        <is>
          <t>INWDMSD27/0376 / PO:0142</t>
        </is>
      </c>
      <c r="D390" s="26" t="inlineStr">
        <is>
          <t>27-04-2026</t>
        </is>
      </c>
      <c r="E390" s="32" t="n">
        <v>42.39</v>
      </c>
      <c r="F390" s="33" t="n">
        <v>423.9</v>
      </c>
      <c r="G390" s="34" t="n">
        <v>2895350.55</v>
      </c>
      <c r="H390" s="34" t="n">
        <v>2895350.55</v>
      </c>
      <c r="I390" s="34" t="n">
        <v>0</v>
      </c>
      <c r="J390" s="34">
        <f>IF(E390&gt;0, (G390-I390)/E390, "")</f>
        <v/>
      </c>
      <c r="K390" s="34">
        <f>IF(F390&gt;0, (G390-I390)/F390, "")</f>
        <v/>
      </c>
      <c r="L390" s="35" t="n">
        <v>40.44</v>
      </c>
      <c r="M390" s="34">
        <f>IF(AND(ISNUMBER(L390), L390&gt;0), (J390/L390)*42, "")</f>
        <v/>
      </c>
      <c r="N390" s="34">
        <f>IF(M390&lt;&gt;"", M390/10, "")</f>
        <v/>
      </c>
      <c r="O390" s="34">
        <f>M390</f>
        <v/>
      </c>
      <c r="P390" s="34">
        <f>IF(AND(M390&lt;&gt;"", J390&lt;&gt;""), M390-J390, "")</f>
        <v/>
      </c>
      <c r="Q390" s="41" t="inlineStr">
        <is>
          <t>Matched</t>
        </is>
      </c>
      <c r="R390" s="27" t="inlineStr">
        <is>
          <t>Fully reconciled &amp; verified</t>
        </is>
      </c>
    </row>
    <row r="391">
      <c r="A391" s="20" t="n">
        <v>390</v>
      </c>
      <c r="B391" s="21" t="inlineStr">
        <is>
          <t>Pankaj Bogi &amp; Company</t>
        </is>
      </c>
      <c r="C391" s="21" t="inlineStr">
        <is>
          <t>INWDMSD27/0377 / PO:0142</t>
        </is>
      </c>
      <c r="D391" s="20" t="inlineStr">
        <is>
          <t>27-04-2026</t>
        </is>
      </c>
      <c r="E391" s="37" t="n">
        <v>38.01000000000001</v>
      </c>
      <c r="F391" s="38" t="n">
        <v>380.1</v>
      </c>
      <c r="G391" s="39" t="n">
        <v>2593136.25</v>
      </c>
      <c r="H391" s="39" t="n">
        <v>2593136.25</v>
      </c>
      <c r="I391" s="39" t="n">
        <v>0</v>
      </c>
      <c r="J391" s="39">
        <f>IF(E391&gt;0, (G391-I391)/E391, "")</f>
        <v/>
      </c>
      <c r="K391" s="39">
        <f>IF(F391&gt;0, (G391-I391)/F391, "")</f>
        <v/>
      </c>
      <c r="L391" s="40" t="n">
        <v>40</v>
      </c>
      <c r="M391" s="39">
        <f>IF(AND(ISNUMBER(L391), L391&gt;0), (J391/L391)*42, "")</f>
        <v/>
      </c>
      <c r="N391" s="39">
        <f>IF(M391&lt;&gt;"", M391/10, "")</f>
        <v/>
      </c>
      <c r="O391" s="39">
        <f>M391</f>
        <v/>
      </c>
      <c r="P391" s="39">
        <f>IF(AND(M391&lt;&gt;"", J391&lt;&gt;""), M391-J391, "")</f>
        <v/>
      </c>
      <c r="Q391" s="41" t="inlineStr">
        <is>
          <t>Matched</t>
        </is>
      </c>
      <c r="R391" s="21" t="inlineStr">
        <is>
          <t>Fully reconciled &amp; verified</t>
        </is>
      </c>
    </row>
    <row r="392">
      <c r="A392" s="26" t="n">
        <v>391</v>
      </c>
      <c r="B392" s="27" t="inlineStr">
        <is>
          <t>Lucky Enterprises</t>
        </is>
      </c>
      <c r="C392" s="27" t="inlineStr">
        <is>
          <t>INWDMSD27/0378 / PO:0163</t>
        </is>
      </c>
      <c r="D392" s="26" t="inlineStr">
        <is>
          <t>27-04-2026</t>
        </is>
      </c>
      <c r="E392" s="32" t="n">
        <v>19.62</v>
      </c>
      <c r="F392" s="33" t="n">
        <v>196.2</v>
      </c>
      <c r="G392" s="34" t="n">
        <v>1309574</v>
      </c>
      <c r="H392" s="34" t="n">
        <v>1309574</v>
      </c>
      <c r="I392" s="34" t="n">
        <v>1610</v>
      </c>
      <c r="J392" s="34">
        <f>IF(E392&gt;0, (G392-I392)/E392, "")</f>
        <v/>
      </c>
      <c r="K392" s="34">
        <f>IF(F392&gt;0, (G392-I392)/F392, "")</f>
        <v/>
      </c>
      <c r="L392" s="35" t="n">
        <v>39.82</v>
      </c>
      <c r="M392" s="34">
        <f>IF(AND(ISNUMBER(L392), L392&gt;0), (J392/L392)*42, "")</f>
        <v/>
      </c>
      <c r="N392" s="34">
        <f>IF(M392&lt;&gt;"", M392/10, "")</f>
        <v/>
      </c>
      <c r="O392" s="34">
        <f>M392</f>
        <v/>
      </c>
      <c r="P392" s="34">
        <f>IF(AND(M392&lt;&gt;"", J392&lt;&gt;""), M392-J392, "")</f>
        <v/>
      </c>
      <c r="Q392" s="41" t="inlineStr">
        <is>
          <t>Matched</t>
        </is>
      </c>
      <c r="R392" s="27" t="inlineStr">
        <is>
          <t>Deductions: Bardana: ₹1,610</t>
        </is>
      </c>
    </row>
    <row r="393">
      <c r="A393" s="20" t="n">
        <v>392</v>
      </c>
      <c r="B393" s="21" t="inlineStr">
        <is>
          <t>Godara Enterprises</t>
        </is>
      </c>
      <c r="C393" s="21" t="inlineStr">
        <is>
          <t>INWDMSD27/0379 / PO:0151</t>
        </is>
      </c>
      <c r="D393" s="20" t="inlineStr">
        <is>
          <t>27-04-2026</t>
        </is>
      </c>
      <c r="E393" s="37" t="n">
        <v>28.56</v>
      </c>
      <c r="F393" s="38" t="n">
        <v>285.6</v>
      </c>
      <c r="G393" s="39" t="n">
        <v>1941204.34</v>
      </c>
      <c r="H393" s="39" t="n">
        <v>1941204.34</v>
      </c>
      <c r="I393" s="39" t="n">
        <v>2729.6</v>
      </c>
      <c r="J393" s="39">
        <f>IF(E393&gt;0, (G393-I393)/E393, "")</f>
        <v/>
      </c>
      <c r="K393" s="39">
        <f>IF(F393&gt;0, (G393-I393)/F393, "")</f>
        <v/>
      </c>
      <c r="L393" s="40" t="n">
        <v>40.44</v>
      </c>
      <c r="M393" s="39">
        <f>IF(AND(ISNUMBER(L393), L393&gt;0), (J393/L393)*42, "")</f>
        <v/>
      </c>
      <c r="N393" s="39">
        <f>IF(M393&lt;&gt;"", M393/10, "")</f>
        <v/>
      </c>
      <c r="O393" s="39">
        <f>M393</f>
        <v/>
      </c>
      <c r="P393" s="39">
        <f>IF(AND(M393&lt;&gt;"", J393&lt;&gt;""), M393-J393, "")</f>
        <v/>
      </c>
      <c r="Q393" s="41" t="inlineStr">
        <is>
          <t>Matched</t>
        </is>
      </c>
      <c r="R393" s="21" t="inlineStr">
        <is>
          <t>Deductions: Bardana: ₹2,350, Brokerage: ₹380</t>
        </is>
      </c>
    </row>
    <row r="394">
      <c r="A394" s="26" t="n">
        <v>393</v>
      </c>
      <c r="B394" s="27" t="inlineStr">
        <is>
          <t>Jai Sri Rama Trading Company</t>
        </is>
      </c>
      <c r="C394" s="27" t="inlineStr">
        <is>
          <t>INWDMSD27/0380 / PO:0146</t>
        </is>
      </c>
      <c r="D394" s="26" t="inlineStr">
        <is>
          <t>27-04-2026</t>
        </is>
      </c>
      <c r="E394" s="32" t="n">
        <v>36.1</v>
      </c>
      <c r="F394" s="33" t="n">
        <v>361</v>
      </c>
      <c r="G394" s="34" t="n">
        <v>2462673.95</v>
      </c>
      <c r="H394" s="34" t="n">
        <v>2462673.95</v>
      </c>
      <c r="I394" s="34" t="n">
        <v>10914.90168760469</v>
      </c>
      <c r="J394" s="34">
        <f>IF(E394&gt;0, (G394-I394)/E394, "")</f>
        <v/>
      </c>
      <c r="K394" s="34">
        <f>IF(F394&gt;0, (G394-I394)/F394, "")</f>
        <v/>
      </c>
      <c r="L394" s="35" t="n">
        <v>40.02</v>
      </c>
      <c r="M394" s="34">
        <f>IF(AND(ISNUMBER(L394), L394&gt;0), (J394/L394)*42, "")</f>
        <v/>
      </c>
      <c r="N394" s="34">
        <f>IF(M394&lt;&gt;"", M394/10, "")</f>
        <v/>
      </c>
      <c r="O394" s="34">
        <f>M394</f>
        <v/>
      </c>
      <c r="P394" s="34">
        <f>IF(AND(M394&lt;&gt;"", J394&lt;&gt;""), M394-J394, "")</f>
        <v/>
      </c>
      <c r="Q394" s="41" t="inlineStr">
        <is>
          <t>Matched</t>
        </is>
      </c>
      <c r="R394" s="27" t="inlineStr">
        <is>
          <t>Deductions: Shortage: ₹7,631, Bardana: ₹3,284</t>
        </is>
      </c>
    </row>
    <row r="395">
      <c r="A395" s="20" t="n">
        <v>394</v>
      </c>
      <c r="B395" s="21" t="inlineStr">
        <is>
          <t>Pankaj Bogi &amp; Company</t>
        </is>
      </c>
      <c r="C395" s="21" t="inlineStr">
        <is>
          <t>INWDMSD27/0381 / PO:0142</t>
        </is>
      </c>
      <c r="D395" s="20" t="inlineStr">
        <is>
          <t>27-04-2026</t>
        </is>
      </c>
      <c r="E395" s="37" t="n">
        <v>31.93</v>
      </c>
      <c r="F395" s="38" t="n">
        <v>319.3</v>
      </c>
      <c r="G395" s="39" t="n">
        <v>2180859.45</v>
      </c>
      <c r="H395" s="39" t="n">
        <v>2180859.45</v>
      </c>
      <c r="I395" s="39" t="n">
        <v>0</v>
      </c>
      <c r="J395" s="39">
        <f>IF(E395&gt;0, (G395-I395)/E395, "")</f>
        <v/>
      </c>
      <c r="K395" s="39">
        <f>IF(F395&gt;0, (G395-I395)/F395, "")</f>
        <v/>
      </c>
      <c r="L395" s="40" t="n">
        <v>40.06</v>
      </c>
      <c r="M395" s="39">
        <f>IF(AND(ISNUMBER(L395), L395&gt;0), (J395/L395)*42, "")</f>
        <v/>
      </c>
      <c r="N395" s="39">
        <f>IF(M395&lt;&gt;"", M395/10, "")</f>
        <v/>
      </c>
      <c r="O395" s="39">
        <f>M395</f>
        <v/>
      </c>
      <c r="P395" s="39">
        <f>IF(AND(M395&lt;&gt;"", J395&lt;&gt;""), M395-J395, "")</f>
        <v/>
      </c>
      <c r="Q395" s="41" t="inlineStr">
        <is>
          <t>Matched</t>
        </is>
      </c>
      <c r="R395" s="21" t="inlineStr">
        <is>
          <t>Fully reconciled &amp; verified</t>
        </is>
      </c>
    </row>
    <row r="396">
      <c r="A396" s="26" t="n">
        <v>395</v>
      </c>
      <c r="B396" s="27" t="inlineStr">
        <is>
          <t>Lucky Enterprises</t>
        </is>
      </c>
      <c r="C396" s="27" t="inlineStr">
        <is>
          <t>INWDMSD27/0382 / PO:0138</t>
        </is>
      </c>
      <c r="D396" s="26" t="inlineStr">
        <is>
          <t>27-04-2026</t>
        </is>
      </c>
      <c r="E396" s="32" t="n">
        <v>28.45</v>
      </c>
      <c r="F396" s="33" t="n">
        <v>284.5</v>
      </c>
      <c r="G396" s="34" t="n">
        <v>1904612.8</v>
      </c>
      <c r="H396" s="34" t="n">
        <v>1904612.8</v>
      </c>
      <c r="I396" s="34" t="n">
        <v>2335</v>
      </c>
      <c r="J396" s="34">
        <f>IF(E396&gt;0, (G396-I396)/E396, "")</f>
        <v/>
      </c>
      <c r="K396" s="34">
        <f>IF(F396&gt;0, (G396-I396)/F396, "")</f>
        <v/>
      </c>
      <c r="L396" s="35" t="n">
        <v>40.04</v>
      </c>
      <c r="M396" s="34">
        <f>IF(AND(ISNUMBER(L396), L396&gt;0), (J396/L396)*42, "")</f>
        <v/>
      </c>
      <c r="N396" s="34">
        <f>IF(M396&lt;&gt;"", M396/10, "")</f>
        <v/>
      </c>
      <c r="O396" s="34">
        <f>M396</f>
        <v/>
      </c>
      <c r="P396" s="34">
        <f>IF(AND(M396&lt;&gt;"", J396&lt;&gt;""), M396-J396, "")</f>
        <v/>
      </c>
      <c r="Q396" s="41" t="inlineStr">
        <is>
          <t>Matched</t>
        </is>
      </c>
      <c r="R396" s="27" t="inlineStr">
        <is>
          <t>Deductions: Bardana: ₹2,335</t>
        </is>
      </c>
    </row>
    <row r="397">
      <c r="A397" s="20" t="n">
        <v>396</v>
      </c>
      <c r="B397" s="21" t="inlineStr">
        <is>
          <t>Ram Dayal Ved Prakash</t>
        </is>
      </c>
      <c r="C397" s="21" t="inlineStr">
        <is>
          <t>INWDMSD27/0383 / PO:0132</t>
        </is>
      </c>
      <c r="D397" s="20" t="inlineStr">
        <is>
          <t>27-04-2026</t>
        </is>
      </c>
      <c r="E397" s="37" t="n">
        <v>31.27</v>
      </c>
      <c r="F397" s="38" t="n">
        <v>312.7</v>
      </c>
      <c r="G397" s="39" t="n">
        <v>2084175.36</v>
      </c>
      <c r="H397" s="39" t="n">
        <v>2084175.36</v>
      </c>
      <c r="I397" s="39" t="n">
        <v>0</v>
      </c>
      <c r="J397" s="39">
        <f>IF(E397&gt;0, (G397-I397)/E397, "")</f>
        <v/>
      </c>
      <c r="K397" s="39">
        <f>IF(F397&gt;0, (G397-I397)/F397, "")</f>
        <v/>
      </c>
      <c r="L397" s="40" t="n">
        <v>39.99</v>
      </c>
      <c r="M397" s="39">
        <f>IF(AND(ISNUMBER(L397), L397&gt;0), (J397/L397)*42, "")</f>
        <v/>
      </c>
      <c r="N397" s="39">
        <f>IF(M397&lt;&gt;"", M397/10, "")</f>
        <v/>
      </c>
      <c r="O397" s="39">
        <f>M397</f>
        <v/>
      </c>
      <c r="P397" s="39">
        <f>IF(AND(M397&lt;&gt;"", J397&lt;&gt;""), M397-J397, "")</f>
        <v/>
      </c>
      <c r="Q397" s="41" t="inlineStr">
        <is>
          <t>Matched</t>
        </is>
      </c>
      <c r="R397" s="21" t="inlineStr">
        <is>
          <t>Fully reconciled &amp; verified</t>
        </is>
      </c>
    </row>
    <row r="398">
      <c r="A398" s="26" t="n">
        <v>397</v>
      </c>
      <c r="B398" s="27" t="inlineStr">
        <is>
          <t>Mahavir Trading Company</t>
        </is>
      </c>
      <c r="C398" s="27" t="inlineStr">
        <is>
          <t>INWDMSD27/0384 / PO:0118</t>
        </is>
      </c>
      <c r="D398" s="26" t="inlineStr">
        <is>
          <t>27-04-2026</t>
        </is>
      </c>
      <c r="E398" s="32" t="n">
        <v>41.37</v>
      </c>
      <c r="F398" s="33" t="n">
        <v>413.7</v>
      </c>
      <c r="G398" s="34" t="n">
        <v>2772650.87</v>
      </c>
      <c r="H398" s="34" t="n">
        <v>2772650.87</v>
      </c>
      <c r="I398" s="34" t="n">
        <v>1628</v>
      </c>
      <c r="J398" s="34">
        <f>IF(E398&gt;0, (G398-I398)/E398, "")</f>
        <v/>
      </c>
      <c r="K398" s="34">
        <f>IF(F398&gt;0, (G398-I398)/F398, "")</f>
        <v/>
      </c>
      <c r="L398" s="35" t="n">
        <v>39.95</v>
      </c>
      <c r="M398" s="34">
        <f>IF(AND(ISNUMBER(L398), L398&gt;0), (J398/L398)*42, "")</f>
        <v/>
      </c>
      <c r="N398" s="34">
        <f>IF(M398&lt;&gt;"", M398/10, "")</f>
        <v/>
      </c>
      <c r="O398" s="34">
        <f>M398</f>
        <v/>
      </c>
      <c r="P398" s="34">
        <f>IF(AND(M398&lt;&gt;"", J398&lt;&gt;""), M398-J398, "")</f>
        <v/>
      </c>
      <c r="Q398" s="41" t="inlineStr">
        <is>
          <t>Matched</t>
        </is>
      </c>
      <c r="R398" s="27" t="inlineStr">
        <is>
          <t>Deductions: Bardana: ₹1,628</t>
        </is>
      </c>
    </row>
    <row r="399">
      <c r="A399" s="20" t="n">
        <v>398</v>
      </c>
      <c r="B399" s="21" t="inlineStr">
        <is>
          <t>Ram Dayal Ved Prakash</t>
        </is>
      </c>
      <c r="C399" s="21" t="inlineStr">
        <is>
          <t>INWDMSD27/0385 / PO:0133</t>
        </is>
      </c>
      <c r="D399" s="20" t="inlineStr">
        <is>
          <t>27-04-2026</t>
        </is>
      </c>
      <c r="E399" s="37" t="n">
        <v>31.85</v>
      </c>
      <c r="F399" s="38" t="n">
        <v>318.5</v>
      </c>
      <c r="G399" s="39" t="n">
        <v>2149390.64</v>
      </c>
      <c r="H399" s="39" t="n">
        <v>2149390.64</v>
      </c>
      <c r="I399" s="39" t="n">
        <v>0</v>
      </c>
      <c r="J399" s="39">
        <f>IF(E399&gt;0, (G399-I399)/E399, "")</f>
        <v/>
      </c>
      <c r="K399" s="39">
        <f>IF(F399&gt;0, (G399-I399)/F399, "")</f>
        <v/>
      </c>
      <c r="L399" s="40" t="n">
        <v>40.03</v>
      </c>
      <c r="M399" s="39">
        <f>IF(AND(ISNUMBER(L399), L399&gt;0), (J399/L399)*42, "")</f>
        <v/>
      </c>
      <c r="N399" s="39">
        <f>IF(M399&lt;&gt;"", M399/10, "")</f>
        <v/>
      </c>
      <c r="O399" s="39">
        <f>M399</f>
        <v/>
      </c>
      <c r="P399" s="39">
        <f>IF(AND(M399&lt;&gt;"", J399&lt;&gt;""), M399-J399, "")</f>
        <v/>
      </c>
      <c r="Q399" s="41" t="inlineStr">
        <is>
          <t>Matched</t>
        </is>
      </c>
      <c r="R399" s="21" t="inlineStr">
        <is>
          <t>Fully reconciled &amp; verified</t>
        </is>
      </c>
    </row>
    <row r="400">
      <c r="A400" s="26" t="n">
        <v>399</v>
      </c>
      <c r="B400" s="27" t="inlineStr">
        <is>
          <t>Pankaj Bogi &amp; Company</t>
        </is>
      </c>
      <c r="C400" s="27" t="inlineStr">
        <is>
          <t>INWDMSD27/0386 / PO:0142</t>
        </is>
      </c>
      <c r="D400" s="26" t="inlineStr">
        <is>
          <t>27-04-2026</t>
        </is>
      </c>
      <c r="E400" s="32" t="n">
        <v>46.56</v>
      </c>
      <c r="F400" s="33" t="n">
        <v>465.6</v>
      </c>
      <c r="G400" s="34" t="n">
        <v>3194743.86</v>
      </c>
      <c r="H400" s="34" t="n">
        <v>3194743.86</v>
      </c>
      <c r="I400" s="34" t="n">
        <v>63672.86834210539</v>
      </c>
      <c r="J400" s="34">
        <f>IF(E400&gt;0, (G400-I400)/E400, "")</f>
        <v/>
      </c>
      <c r="K400" s="34">
        <f>IF(F400&gt;0, (G400-I400)/F400, "")</f>
        <v/>
      </c>
      <c r="L400" s="35" t="n">
        <v>39.23</v>
      </c>
      <c r="M400" s="34">
        <f>IF(AND(ISNUMBER(L400), L400&gt;0), (J400/L400)*42, "")</f>
        <v/>
      </c>
      <c r="N400" s="34">
        <f>IF(M400&lt;&gt;"", M400/10, "")</f>
        <v/>
      </c>
      <c r="O400" s="34">
        <f>M400</f>
        <v/>
      </c>
      <c r="P400" s="34">
        <f>IF(AND(M400&lt;&gt;"", J400&lt;&gt;""), M400-J400, "")</f>
        <v/>
      </c>
      <c r="Q400" s="41" t="inlineStr">
        <is>
          <t>Matched</t>
        </is>
      </c>
      <c r="R400" s="27" t="inlineStr">
        <is>
          <t>Deductions: Oil: ₹53,646, Shortage: ₹10,027</t>
        </is>
      </c>
    </row>
    <row r="401">
      <c r="A401" s="20" t="n">
        <v>400</v>
      </c>
      <c r="B401" s="21" t="inlineStr">
        <is>
          <t>Jai Sri Rama Trading Company</t>
        </is>
      </c>
      <c r="C401" s="21" t="inlineStr">
        <is>
          <t>INWDMSD27/0387 / PO:0158</t>
        </is>
      </c>
      <c r="D401" s="20" t="inlineStr">
        <is>
          <t>27-04-2026</t>
        </is>
      </c>
      <c r="E401" s="37" t="n">
        <v>29.58</v>
      </c>
      <c r="F401" s="38" t="n">
        <v>295.8</v>
      </c>
      <c r="G401" s="39" t="n">
        <v>2010035.48</v>
      </c>
      <c r="H401" s="39" t="n">
        <v>2010035.48</v>
      </c>
      <c r="I401" s="39" t="n">
        <v>8170.16933878664</v>
      </c>
      <c r="J401" s="39">
        <f>IF(E401&gt;0, (G401-I401)/E401, "")</f>
        <v/>
      </c>
      <c r="K401" s="39">
        <f>IF(F401&gt;0, (G401-I401)/F401, "")</f>
        <v/>
      </c>
      <c r="L401" s="40" t="n">
        <v>40.04</v>
      </c>
      <c r="M401" s="39">
        <f>IF(AND(ISNUMBER(L401), L401&gt;0), (J401/L401)*42, "")</f>
        <v/>
      </c>
      <c r="N401" s="39">
        <f>IF(M401&lt;&gt;"", M401/10, "")</f>
        <v/>
      </c>
      <c r="O401" s="39">
        <f>M401</f>
        <v/>
      </c>
      <c r="P401" s="39">
        <f>IF(AND(M401&lt;&gt;"", J401&lt;&gt;""), M401-J401, "")</f>
        <v/>
      </c>
      <c r="Q401" s="41" t="inlineStr">
        <is>
          <t>Matched</t>
        </is>
      </c>
      <c r="R401" s="21" t="inlineStr">
        <is>
          <t>Deductions: Shortage: ₹5,481, Bardana: ₹2,690</t>
        </is>
      </c>
    </row>
    <row r="402">
      <c r="A402" s="26" t="n">
        <v>401</v>
      </c>
      <c r="B402" s="27" t="inlineStr">
        <is>
          <t>Lucky Enterprises</t>
        </is>
      </c>
      <c r="C402" s="27" t="inlineStr">
        <is>
          <t>INWDMSD27/0388 / PO:0162</t>
        </is>
      </c>
      <c r="D402" s="26" t="inlineStr">
        <is>
          <t>27-04-2026</t>
        </is>
      </c>
      <c r="E402" s="32" t="n">
        <v>18.25</v>
      </c>
      <c r="F402" s="33" t="n">
        <v>182.5</v>
      </c>
      <c r="G402" s="34" t="n">
        <v>1219740</v>
      </c>
      <c r="H402" s="34" t="n">
        <v>1219740</v>
      </c>
      <c r="I402" s="34" t="n">
        <v>1500</v>
      </c>
      <c r="J402" s="34">
        <f>IF(E402&gt;0, (G402-I402)/E402, "")</f>
        <v/>
      </c>
      <c r="K402" s="34">
        <f>IF(F402&gt;0, (G402-I402)/F402, "")</f>
        <v/>
      </c>
      <c r="L402" s="35" t="n">
        <v>39.78</v>
      </c>
      <c r="M402" s="34">
        <f>IF(AND(ISNUMBER(L402), L402&gt;0), (J402/L402)*42, "")</f>
        <v/>
      </c>
      <c r="N402" s="34">
        <f>IF(M402&lt;&gt;"", M402/10, "")</f>
        <v/>
      </c>
      <c r="O402" s="34">
        <f>M402</f>
        <v/>
      </c>
      <c r="P402" s="34">
        <f>IF(AND(M402&lt;&gt;"", J402&lt;&gt;""), M402-J402, "")</f>
        <v/>
      </c>
      <c r="Q402" s="41" t="inlineStr">
        <is>
          <t>Matched</t>
        </is>
      </c>
      <c r="R402" s="27" t="inlineStr">
        <is>
          <t>Deductions: Bardana: ₹1,500</t>
        </is>
      </c>
    </row>
    <row r="403">
      <c r="A403" s="20" t="n">
        <v>402</v>
      </c>
      <c r="B403" s="21" t="inlineStr">
        <is>
          <t>DP Traders</t>
        </is>
      </c>
      <c r="C403" s="21" t="inlineStr">
        <is>
          <t>INWDMSD27/0389 / PO:0152</t>
        </is>
      </c>
      <c r="D403" s="20" t="inlineStr">
        <is>
          <t>27-04-2026</t>
        </is>
      </c>
      <c r="E403" s="37" t="n">
        <v>33.57</v>
      </c>
      <c r="F403" s="38" t="n">
        <v>335.7</v>
      </c>
      <c r="G403" s="39" t="n">
        <v>2275851</v>
      </c>
      <c r="H403" s="39" t="n">
        <v>2275851</v>
      </c>
      <c r="I403" s="39" t="n">
        <v>0</v>
      </c>
      <c r="J403" s="39">
        <f>IF(E403&gt;0, (G403-I403)/E403, "")</f>
        <v/>
      </c>
      <c r="K403" s="39">
        <f>IF(F403&gt;0, (G403-I403)/F403, "")</f>
        <v/>
      </c>
      <c r="L403" s="40" t="n">
        <v>40.29</v>
      </c>
      <c r="M403" s="39">
        <f>IF(AND(ISNUMBER(L403), L403&gt;0), (J403/L403)*42, "")</f>
        <v/>
      </c>
      <c r="N403" s="39">
        <f>IF(M403&lt;&gt;"", M403/10, "")</f>
        <v/>
      </c>
      <c r="O403" s="39">
        <f>M403</f>
        <v/>
      </c>
      <c r="P403" s="39">
        <f>IF(AND(M403&lt;&gt;"", J403&lt;&gt;""), M403-J403, "")</f>
        <v/>
      </c>
      <c r="Q403" s="41" t="inlineStr">
        <is>
          <t>Matched</t>
        </is>
      </c>
      <c r="R403" s="21" t="inlineStr">
        <is>
          <t>Fully reconciled &amp; verified</t>
        </is>
      </c>
    </row>
    <row r="404">
      <c r="A404" s="26" t="n">
        <v>403</v>
      </c>
      <c r="B404" s="27" t="inlineStr">
        <is>
          <t>Pankaj Bogi &amp; Company</t>
        </is>
      </c>
      <c r="C404" s="27" t="inlineStr">
        <is>
          <t>INWDMSD27/0390 / PO:0142</t>
        </is>
      </c>
      <c r="D404" s="26" t="inlineStr">
        <is>
          <t>27-04-2026</t>
        </is>
      </c>
      <c r="E404" s="32" t="n">
        <v>36.1</v>
      </c>
      <c r="F404" s="33" t="n">
        <v>361</v>
      </c>
      <c r="G404" s="34" t="n">
        <v>2472814.73</v>
      </c>
      <c r="H404" s="34" t="n">
        <v>2472814.73</v>
      </c>
      <c r="I404" s="34" t="n">
        <v>3526.665302852349</v>
      </c>
      <c r="J404" s="34">
        <f>IF(E404&gt;0, (G404-I404)/E404, "")</f>
        <v/>
      </c>
      <c r="K404" s="34">
        <f>IF(F404&gt;0, (G404-I404)/F404, "")</f>
        <v/>
      </c>
      <c r="L404" s="35" t="n">
        <v>39.73</v>
      </c>
      <c r="M404" s="34">
        <f>IF(AND(ISNUMBER(L404), L404&gt;0), (J404/L404)*42, "")</f>
        <v/>
      </c>
      <c r="N404" s="34">
        <f>IF(M404&lt;&gt;"", M404/10, "")</f>
        <v/>
      </c>
      <c r="O404" s="34">
        <f>M404</f>
        <v/>
      </c>
      <c r="P404" s="34">
        <f>IF(AND(M404&lt;&gt;"", J404&lt;&gt;""), M404-J404, "")</f>
        <v/>
      </c>
      <c r="Q404" s="41" t="inlineStr">
        <is>
          <t>Matched</t>
        </is>
      </c>
      <c r="R404" s="27" t="inlineStr">
        <is>
          <t>Deductions: Shortage: ₹3,527</t>
        </is>
      </c>
    </row>
    <row r="405">
      <c r="A405" s="20" t="n">
        <v>404</v>
      </c>
      <c r="B405" s="21" t="inlineStr">
        <is>
          <t>Ram Dayal Ved Prakash</t>
        </is>
      </c>
      <c r="C405" s="21" t="inlineStr">
        <is>
          <t>INWDMSD27/0391 / PO:0147</t>
        </is>
      </c>
      <c r="D405" s="20" t="inlineStr">
        <is>
          <t>27-04-2026</t>
        </is>
      </c>
      <c r="E405" s="37" t="n">
        <v>30.5</v>
      </c>
      <c r="F405" s="38" t="n">
        <v>305</v>
      </c>
      <c r="G405" s="39" t="n">
        <v>2022563.05</v>
      </c>
      <c r="H405" s="39" t="n">
        <v>2022563.05</v>
      </c>
      <c r="I405" s="39" t="n">
        <v>0</v>
      </c>
      <c r="J405" s="39">
        <f>IF(E405&gt;0, (G405-I405)/E405, "")</f>
        <v/>
      </c>
      <c r="K405" s="39">
        <f>IF(F405&gt;0, (G405-I405)/F405, "")</f>
        <v/>
      </c>
      <c r="L405" s="40" t="n">
        <v>40.01</v>
      </c>
      <c r="M405" s="39">
        <f>IF(AND(ISNUMBER(L405), L405&gt;0), (J405/L405)*42, "")</f>
        <v/>
      </c>
      <c r="N405" s="39">
        <f>IF(M405&lt;&gt;"", M405/10, "")</f>
        <v/>
      </c>
      <c r="O405" s="39">
        <f>M405</f>
        <v/>
      </c>
      <c r="P405" s="39">
        <f>IF(AND(M405&lt;&gt;"", J405&lt;&gt;""), M405-J405, "")</f>
        <v/>
      </c>
      <c r="Q405" s="41" t="inlineStr">
        <is>
          <t>Matched</t>
        </is>
      </c>
      <c r="R405" s="21" t="inlineStr">
        <is>
          <t>Fully reconciled &amp; verified</t>
        </is>
      </c>
    </row>
    <row r="406">
      <c r="A406" s="26" t="n">
        <v>405</v>
      </c>
      <c r="B406" s="27" t="inlineStr">
        <is>
          <t>Pankaj Bogi &amp; Company</t>
        </is>
      </c>
      <c r="C406" s="27" t="inlineStr">
        <is>
          <t>INWDMSD27/0394 / PO:0156</t>
        </is>
      </c>
      <c r="D406" s="26" t="inlineStr">
        <is>
          <t>27-04-2026</t>
        </is>
      </c>
      <c r="E406" s="32" t="n">
        <v>30.75</v>
      </c>
      <c r="F406" s="33" t="n">
        <v>307.5</v>
      </c>
      <c r="G406" s="34" t="n">
        <v>2105699.51</v>
      </c>
      <c r="H406" s="34" t="n">
        <v>2105699.51</v>
      </c>
      <c r="I406" s="34" t="n">
        <v>21109.76952380945</v>
      </c>
      <c r="J406" s="34">
        <f>IF(E406&gt;0, (G406-I406)/E406, "")</f>
        <v/>
      </c>
      <c r="K406" s="34">
        <f>IF(F406&gt;0, (G406-I406)/F406, "")</f>
        <v/>
      </c>
      <c r="L406" s="35" t="n">
        <v>39.5</v>
      </c>
      <c r="M406" s="34">
        <f>IF(AND(ISNUMBER(L406), L406&gt;0), (J406/L406)*42, "")</f>
        <v/>
      </c>
      <c r="N406" s="34">
        <f>IF(M406&lt;&gt;"", M406/10, "")</f>
        <v/>
      </c>
      <c r="O406" s="34">
        <f>M406</f>
        <v/>
      </c>
      <c r="P406" s="34">
        <f>IF(AND(M406&lt;&gt;"", J406&lt;&gt;""), M406-J406, "")</f>
        <v/>
      </c>
      <c r="Q406" s="41" t="inlineStr">
        <is>
          <t>Matched</t>
        </is>
      </c>
      <c r="R406" s="27" t="inlineStr">
        <is>
          <t>Deductions: Oil: ₹21,110</t>
        </is>
      </c>
    </row>
    <row r="407">
      <c r="A407" s="20" t="n">
        <v>406</v>
      </c>
      <c r="B407" s="21" t="inlineStr">
        <is>
          <t>Pankaj Bogi &amp; Company</t>
        </is>
      </c>
      <c r="C407" s="21" t="inlineStr">
        <is>
          <t>INWDMSD27/0395 / PO:0156</t>
        </is>
      </c>
      <c r="D407" s="20" t="inlineStr">
        <is>
          <t>27-04-2026</t>
        </is>
      </c>
      <c r="E407" s="37" t="n">
        <v>32.36</v>
      </c>
      <c r="F407" s="38" t="n">
        <v>323.6</v>
      </c>
      <c r="G407" s="39" t="n">
        <v>2222451.17</v>
      </c>
      <c r="H407" s="39" t="n">
        <v>2222451.17</v>
      </c>
      <c r="I407" s="39" t="n">
        <v>625.4553011257036</v>
      </c>
      <c r="J407" s="39">
        <f>IF(E407&gt;0, (G407-I407)/E407, "")</f>
        <v/>
      </c>
      <c r="K407" s="39">
        <f>IF(F407&gt;0, (G407-I407)/F407, "")</f>
        <v/>
      </c>
      <c r="L407" s="40" t="n">
        <v>39.74</v>
      </c>
      <c r="M407" s="39">
        <f>IF(AND(ISNUMBER(L407), L407&gt;0), (J407/L407)*42, "")</f>
        <v/>
      </c>
      <c r="N407" s="39">
        <f>IF(M407&lt;&gt;"", M407/10, "")</f>
        <v/>
      </c>
      <c r="O407" s="39">
        <f>M407</f>
        <v/>
      </c>
      <c r="P407" s="39">
        <f>IF(AND(M407&lt;&gt;"", J407&lt;&gt;""), M407-J407, "")</f>
        <v/>
      </c>
      <c r="Q407" s="41" t="inlineStr">
        <is>
          <t>Matched</t>
        </is>
      </c>
      <c r="R407" s="21" t="inlineStr">
        <is>
          <t>Deductions: Shortage: ₹625</t>
        </is>
      </c>
    </row>
    <row r="408">
      <c r="A408" s="26" t="n">
        <v>407</v>
      </c>
      <c r="B408" s="27" t="inlineStr">
        <is>
          <t>Mahavir Trading Company</t>
        </is>
      </c>
      <c r="C408" s="27" t="inlineStr">
        <is>
          <t>INWDMSD27/0396 / PO:0118</t>
        </is>
      </c>
      <c r="D408" s="26" t="inlineStr">
        <is>
          <t>27-04-2026</t>
        </is>
      </c>
      <c r="E408" s="32" t="n">
        <v>32.56</v>
      </c>
      <c r="F408" s="33" t="n">
        <v>325.6</v>
      </c>
      <c r="G408" s="34" t="n">
        <v>2183377.41</v>
      </c>
      <c r="H408" s="34" t="n">
        <v>2183377.41</v>
      </c>
      <c r="I408" s="34" t="n">
        <v>1282</v>
      </c>
      <c r="J408" s="34">
        <f>IF(E408&gt;0, (G408-I408)/E408, "")</f>
        <v/>
      </c>
      <c r="K408" s="34">
        <f>IF(F408&gt;0, (G408-I408)/F408, "")</f>
        <v/>
      </c>
      <c r="L408" s="35" t="n">
        <v>40.05</v>
      </c>
      <c r="M408" s="34">
        <f>IF(AND(ISNUMBER(L408), L408&gt;0), (J408/L408)*42, "")</f>
        <v/>
      </c>
      <c r="N408" s="34">
        <f>IF(M408&lt;&gt;"", M408/10, "")</f>
        <v/>
      </c>
      <c r="O408" s="34">
        <f>M408</f>
        <v/>
      </c>
      <c r="P408" s="34">
        <f>IF(AND(M408&lt;&gt;"", J408&lt;&gt;""), M408-J408, "")</f>
        <v/>
      </c>
      <c r="Q408" s="41" t="inlineStr">
        <is>
          <t>Matched</t>
        </is>
      </c>
      <c r="R408" s="27" t="inlineStr">
        <is>
          <t>Deductions: Bardana: ₹1,282</t>
        </is>
      </c>
    </row>
    <row r="409">
      <c r="A409" s="20" t="n">
        <v>408</v>
      </c>
      <c r="B409" s="21" t="inlineStr">
        <is>
          <t>Bhawani Trading Company</t>
        </is>
      </c>
      <c r="C409" s="21" t="inlineStr">
        <is>
          <t>INWDMSD27/0397 / PO:0131</t>
        </is>
      </c>
      <c r="D409" s="20" t="inlineStr">
        <is>
          <t>27-04-2026</t>
        </is>
      </c>
      <c r="E409" s="37" t="n">
        <v>25.79</v>
      </c>
      <c r="F409" s="38" t="n">
        <v>257.9</v>
      </c>
      <c r="G409" s="39" t="n">
        <v>1761557.18</v>
      </c>
      <c r="H409" s="39" t="n">
        <v>1761557.18</v>
      </c>
      <c r="I409" s="39" t="n">
        <v>0</v>
      </c>
      <c r="J409" s="39">
        <f>IF(E409&gt;0, (G409-I409)/E409, "")</f>
        <v/>
      </c>
      <c r="K409" s="39">
        <f>IF(F409&gt;0, (G409-I409)/F409, "")</f>
        <v/>
      </c>
      <c r="L409" s="40" t="n">
        <v>40.21</v>
      </c>
      <c r="M409" s="39">
        <f>IF(AND(ISNUMBER(L409), L409&gt;0), (J409/L409)*42, "")</f>
        <v/>
      </c>
      <c r="N409" s="39">
        <f>IF(M409&lt;&gt;"", M409/10, "")</f>
        <v/>
      </c>
      <c r="O409" s="39">
        <f>M409</f>
        <v/>
      </c>
      <c r="P409" s="39">
        <f>IF(AND(M409&lt;&gt;"", J409&lt;&gt;""), M409-J409, "")</f>
        <v/>
      </c>
      <c r="Q409" s="41" t="inlineStr">
        <is>
          <t>Matched</t>
        </is>
      </c>
      <c r="R409" s="21" t="inlineStr">
        <is>
          <t>Fully reconciled &amp; verified</t>
        </is>
      </c>
    </row>
    <row r="410">
      <c r="A410" s="26" t="n">
        <v>409</v>
      </c>
      <c r="B410" s="27" t="inlineStr">
        <is>
          <t>Ghanshyam Dass &amp; Sons</t>
        </is>
      </c>
      <c r="C410" s="27" t="inlineStr">
        <is>
          <t>INWDMSD27/0398 / PO:0154</t>
        </is>
      </c>
      <c r="D410" s="26" t="inlineStr">
        <is>
          <t>27-04-2026</t>
        </is>
      </c>
      <c r="E410" s="32" t="n">
        <v>24.69</v>
      </c>
      <c r="F410" s="33" t="n">
        <v>246.9</v>
      </c>
      <c r="G410" s="34" t="n">
        <v>1677700</v>
      </c>
      <c r="H410" s="34" t="n">
        <v>1677700</v>
      </c>
      <c r="I410" s="34" t="n">
        <v>0</v>
      </c>
      <c r="J410" s="34">
        <f>IF(E410&gt;0, (G410-I410)/E410, "")</f>
        <v/>
      </c>
      <c r="K410" s="34">
        <f>IF(F410&gt;0, (G410-I410)/F410, "")</f>
        <v/>
      </c>
      <c r="L410" s="35" t="n">
        <v>40.92</v>
      </c>
      <c r="M410" s="34">
        <f>IF(AND(ISNUMBER(L410), L410&gt;0), (J410/L410)*42, "")</f>
        <v/>
      </c>
      <c r="N410" s="34">
        <f>IF(M410&lt;&gt;"", M410/10, "")</f>
        <v/>
      </c>
      <c r="O410" s="34">
        <f>M410</f>
        <v/>
      </c>
      <c r="P410" s="34">
        <f>IF(AND(M410&lt;&gt;"", J410&lt;&gt;""), M410-J410, "")</f>
        <v/>
      </c>
      <c r="Q410" s="41" t="inlineStr">
        <is>
          <t>Matched</t>
        </is>
      </c>
      <c r="R410" s="27" t="inlineStr">
        <is>
          <t>Fully reconciled &amp; verified</t>
        </is>
      </c>
    </row>
    <row r="411">
      <c r="A411" s="20" t="n">
        <v>410</v>
      </c>
      <c r="B411" s="21" t="inlineStr">
        <is>
          <t>Bhawani Trading Company</t>
        </is>
      </c>
      <c r="C411" s="21" t="inlineStr">
        <is>
          <t>INWDMSD27/0399 / PO:0153</t>
        </is>
      </c>
      <c r="D411" s="20" t="inlineStr">
        <is>
          <t>27-04-2026</t>
        </is>
      </c>
      <c r="E411" s="37" t="n">
        <v>30</v>
      </c>
      <c r="F411" s="38" t="n">
        <v>300</v>
      </c>
      <c r="G411" s="39" t="n">
        <v>2059668.78</v>
      </c>
      <c r="H411" s="39" t="n">
        <v>2059668.78</v>
      </c>
      <c r="I411" s="39" t="n">
        <v>0</v>
      </c>
      <c r="J411" s="39">
        <f>IF(E411&gt;0, (G411-I411)/E411, "")</f>
        <v/>
      </c>
      <c r="K411" s="39">
        <f>IF(F411&gt;0, (G411-I411)/F411, "")</f>
        <v/>
      </c>
      <c r="L411" s="40" t="n">
        <v>40.06</v>
      </c>
      <c r="M411" s="39">
        <f>IF(AND(ISNUMBER(L411), L411&gt;0), (J411/L411)*42, "")</f>
        <v/>
      </c>
      <c r="N411" s="39">
        <f>IF(M411&lt;&gt;"", M411/10, "")</f>
        <v/>
      </c>
      <c r="O411" s="39">
        <f>M411</f>
        <v/>
      </c>
      <c r="P411" s="39">
        <f>IF(AND(M411&lt;&gt;"", J411&lt;&gt;""), M411-J411, "")</f>
        <v/>
      </c>
      <c r="Q411" s="41" t="inlineStr">
        <is>
          <t>Matched</t>
        </is>
      </c>
      <c r="R411" s="21" t="inlineStr">
        <is>
          <t>Fully reconciled &amp; verified</t>
        </is>
      </c>
    </row>
    <row r="412">
      <c r="A412" s="26" t="n">
        <v>411</v>
      </c>
      <c r="B412" s="27" t="inlineStr">
        <is>
          <t>Bhawani Trading Company</t>
        </is>
      </c>
      <c r="C412" s="27" t="inlineStr">
        <is>
          <t>INWDMSD27/0400 / PO:0153</t>
        </is>
      </c>
      <c r="D412" s="26" t="inlineStr">
        <is>
          <t>28-04-2026</t>
        </is>
      </c>
      <c r="E412" s="32" t="n">
        <v>30.57</v>
      </c>
      <c r="F412" s="33" t="n">
        <v>305.7</v>
      </c>
      <c r="G412" s="34" t="n">
        <v>2093023.74</v>
      </c>
      <c r="H412" s="34" t="n">
        <v>2093023.74</v>
      </c>
      <c r="I412" s="34" t="n">
        <v>0</v>
      </c>
      <c r="J412" s="34">
        <f>IF(E412&gt;0, (G412-I412)/E412, "")</f>
        <v/>
      </c>
      <c r="K412" s="34">
        <f>IF(F412&gt;0, (G412-I412)/F412, "")</f>
        <v/>
      </c>
      <c r="L412" s="35" t="n">
        <v>40.13</v>
      </c>
      <c r="M412" s="34">
        <f>IF(AND(ISNUMBER(L412), L412&gt;0), (J412/L412)*42, "")</f>
        <v/>
      </c>
      <c r="N412" s="34">
        <f>IF(M412&lt;&gt;"", M412/10, "")</f>
        <v/>
      </c>
      <c r="O412" s="34">
        <f>M412</f>
        <v/>
      </c>
      <c r="P412" s="34">
        <f>IF(AND(M412&lt;&gt;"", J412&lt;&gt;""), M412-J412, "")</f>
        <v/>
      </c>
      <c r="Q412" s="41" t="inlineStr">
        <is>
          <t>Matched</t>
        </is>
      </c>
      <c r="R412" s="27" t="inlineStr">
        <is>
          <t>Fully reconciled &amp; verified</t>
        </is>
      </c>
    </row>
    <row r="413">
      <c r="A413" s="20" t="n">
        <v>412</v>
      </c>
      <c r="B413" s="21" t="inlineStr">
        <is>
          <t>Jai Sri Rama Trading Company</t>
        </is>
      </c>
      <c r="C413" s="21" t="inlineStr">
        <is>
          <t>INWDMSD27/0401 / PO:0160</t>
        </is>
      </c>
      <c r="D413" s="20" t="inlineStr">
        <is>
          <t>28-04-2026</t>
        </is>
      </c>
      <c r="E413" s="37" t="n">
        <v>30.15</v>
      </c>
      <c r="F413" s="38" t="n">
        <v>301.5</v>
      </c>
      <c r="G413" s="39" t="n">
        <v>2051479.13</v>
      </c>
      <c r="H413" s="39" t="n">
        <v>2051479.13</v>
      </c>
      <c r="I413" s="39" t="n">
        <v>6583.80693708166</v>
      </c>
      <c r="J413" s="39">
        <f>IF(E413&gt;0, (G413-I413)/E413, "")</f>
        <v/>
      </c>
      <c r="K413" s="39">
        <f>IF(F413&gt;0, (G413-I413)/F413, "")</f>
        <v/>
      </c>
      <c r="L413" s="40" t="n">
        <v>40.16</v>
      </c>
      <c r="M413" s="39">
        <f>IF(AND(ISNUMBER(L413), L413&gt;0), (J413/L413)*42, "")</f>
        <v/>
      </c>
      <c r="N413" s="39">
        <f>IF(M413&lt;&gt;"", M413/10, "")</f>
        <v/>
      </c>
      <c r="O413" s="39">
        <f>M413</f>
        <v/>
      </c>
      <c r="P413" s="39">
        <f>IF(AND(M413&lt;&gt;"", J413&lt;&gt;""), M413-J413, "")</f>
        <v/>
      </c>
      <c r="Q413" s="41" t="inlineStr">
        <is>
          <t>Matched</t>
        </is>
      </c>
      <c r="R413" s="21" t="inlineStr">
        <is>
          <t>Deductions: Shortage: ₹3,845, Bardana: ₹2,739</t>
        </is>
      </c>
    </row>
    <row r="414">
      <c r="A414" s="26" t="n">
        <v>413</v>
      </c>
      <c r="B414" s="27" t="inlineStr">
        <is>
          <t>Bhawani Trading Company</t>
        </is>
      </c>
      <c r="C414" s="27" t="inlineStr">
        <is>
          <t>INWDMSD27/0402 / PO:0153</t>
        </is>
      </c>
      <c r="D414" s="26" t="inlineStr">
        <is>
          <t>28-04-2026</t>
        </is>
      </c>
      <c r="E414" s="32" t="n">
        <v>36.25</v>
      </c>
      <c r="F414" s="33" t="n">
        <v>362.5</v>
      </c>
      <c r="G414" s="34" t="n">
        <v>2497452.63</v>
      </c>
      <c r="H414" s="34" t="n">
        <v>2497452.63</v>
      </c>
      <c r="I414" s="34" t="n">
        <v>5698.139</v>
      </c>
      <c r="J414" s="34">
        <f>IF(E414&gt;0, (G414-I414)/E414, "")</f>
        <v/>
      </c>
      <c r="K414" s="34">
        <f>IF(F414&gt;0, (G414-I414)/F414, "")</f>
        <v/>
      </c>
      <c r="L414" s="35" t="n">
        <v>40.07</v>
      </c>
      <c r="M414" s="34">
        <f>IF(AND(ISNUMBER(L414), L414&gt;0), (J414/L414)*42, "")</f>
        <v/>
      </c>
      <c r="N414" s="34">
        <f>IF(M414&lt;&gt;"", M414/10, "")</f>
        <v/>
      </c>
      <c r="O414" s="34">
        <f>M414</f>
        <v/>
      </c>
      <c r="P414" s="34">
        <f>IF(AND(M414&lt;&gt;"", J414&lt;&gt;""), M414-J414, "")</f>
        <v/>
      </c>
      <c r="Q414" s="41" t="inlineStr">
        <is>
          <t>Matched</t>
        </is>
      </c>
      <c r="R414" s="27" t="inlineStr">
        <is>
          <t>Deductions: Shortage: ₹5,698</t>
        </is>
      </c>
    </row>
    <row r="415">
      <c r="A415" s="20" t="n">
        <v>414</v>
      </c>
      <c r="B415" s="21" t="inlineStr">
        <is>
          <t>Pankaj Bogi &amp; Company</t>
        </is>
      </c>
      <c r="C415" s="21" t="inlineStr">
        <is>
          <t>INWDMSD27/0403 / PO:0156</t>
        </is>
      </c>
      <c r="D415" s="20" t="inlineStr">
        <is>
          <t>28-04-2026</t>
        </is>
      </c>
      <c r="E415" s="37" t="n">
        <v>30.52</v>
      </c>
      <c r="F415" s="38" t="n">
        <v>305.2</v>
      </c>
      <c r="G415" s="39" t="n">
        <v>2093190.4</v>
      </c>
      <c r="H415" s="39" t="n">
        <v>2093190.4</v>
      </c>
      <c r="I415" s="39" t="n">
        <v>0</v>
      </c>
      <c r="J415" s="39">
        <f>IF(E415&gt;0, (G415-I415)/E415, "")</f>
        <v/>
      </c>
      <c r="K415" s="39">
        <f>IF(F415&gt;0, (G415-I415)/F415, "")</f>
        <v/>
      </c>
      <c r="L415" s="40" t="n">
        <v>40.34</v>
      </c>
      <c r="M415" s="39">
        <f>IF(AND(ISNUMBER(L415), L415&gt;0), (J415/L415)*42, "")</f>
        <v/>
      </c>
      <c r="N415" s="39">
        <f>IF(M415&lt;&gt;"", M415/10, "")</f>
        <v/>
      </c>
      <c r="O415" s="39">
        <f>M415</f>
        <v/>
      </c>
      <c r="P415" s="39">
        <f>IF(AND(M415&lt;&gt;"", J415&lt;&gt;""), M415-J415, "")</f>
        <v/>
      </c>
      <c r="Q415" s="41" t="inlineStr">
        <is>
          <t>Matched</t>
        </is>
      </c>
      <c r="R415" s="21" t="inlineStr">
        <is>
          <t>Fully reconciled &amp; verified</t>
        </is>
      </c>
    </row>
    <row r="416">
      <c r="A416" s="26" t="n">
        <v>415</v>
      </c>
      <c r="B416" s="27" t="inlineStr">
        <is>
          <t>Bhawani Trading Company</t>
        </is>
      </c>
      <c r="C416" s="27" t="inlineStr">
        <is>
          <t>INWDMSD27/0404 / PO:0153</t>
        </is>
      </c>
      <c r="D416" s="26" t="inlineStr">
        <is>
          <t>28-04-2026</t>
        </is>
      </c>
      <c r="E416" s="32" t="n">
        <v>33.08</v>
      </c>
      <c r="F416" s="33" t="n">
        <v>330.8</v>
      </c>
      <c r="G416" s="34" t="n">
        <v>2472436.41</v>
      </c>
      <c r="H416" s="34" t="n">
        <v>2472436.41</v>
      </c>
      <c r="I416" s="34" t="n">
        <v>11595.522</v>
      </c>
      <c r="J416" s="34">
        <f>IF(E416&gt;0, (G416-I416)/E416, "")</f>
        <v/>
      </c>
      <c r="K416" s="34">
        <f>IF(F416&gt;0, (G416-I416)/F416, "")</f>
        <v/>
      </c>
      <c r="L416" s="35" t="n">
        <v>40.31</v>
      </c>
      <c r="M416" s="34">
        <f>IF(AND(ISNUMBER(L416), L416&gt;0), (J416/L416)*42, "")</f>
        <v/>
      </c>
      <c r="N416" s="34">
        <f>IF(M416&lt;&gt;"", M416/10, "")</f>
        <v/>
      </c>
      <c r="O416" s="34">
        <f>M416</f>
        <v/>
      </c>
      <c r="P416" s="34">
        <f>IF(AND(M416&lt;&gt;"", J416&lt;&gt;""), M416-J416, "")</f>
        <v/>
      </c>
      <c r="Q416" s="41" t="inlineStr">
        <is>
          <t>Matched</t>
        </is>
      </c>
      <c r="R416" s="27" t="inlineStr">
        <is>
          <t>Fully reconciled &amp; verified</t>
        </is>
      </c>
    </row>
    <row r="417">
      <c r="A417" s="20" t="n">
        <v>416</v>
      </c>
      <c r="B417" s="21" t="inlineStr">
        <is>
          <t>Ram Dayal Ved Prakash</t>
        </is>
      </c>
      <c r="C417" s="21" t="inlineStr">
        <is>
          <t>INWDMSD27/0405 / PO:0148</t>
        </is>
      </c>
      <c r="D417" s="20" t="inlineStr">
        <is>
          <t>28-04-2026</t>
        </is>
      </c>
      <c r="E417" s="37" t="n">
        <v>32.41</v>
      </c>
      <c r="F417" s="38" t="n">
        <v>324.1</v>
      </c>
      <c r="G417" s="39" t="n">
        <v>2150629.15</v>
      </c>
      <c r="H417" s="39" t="n">
        <v>2150629.15</v>
      </c>
      <c r="I417" s="39" t="n">
        <v>0</v>
      </c>
      <c r="J417" s="39">
        <f>IF(E417&gt;0, (G417-I417)/E417, "")</f>
        <v/>
      </c>
      <c r="K417" s="39">
        <f>IF(F417&gt;0, (G417-I417)/F417, "")</f>
        <v/>
      </c>
      <c r="L417" s="40" t="n">
        <v>40.04</v>
      </c>
      <c r="M417" s="39">
        <f>IF(AND(ISNUMBER(L417), L417&gt;0), (J417/L417)*42, "")</f>
        <v/>
      </c>
      <c r="N417" s="39">
        <f>IF(M417&lt;&gt;"", M417/10, "")</f>
        <v/>
      </c>
      <c r="O417" s="39">
        <f>M417</f>
        <v/>
      </c>
      <c r="P417" s="39">
        <f>IF(AND(M417&lt;&gt;"", J417&lt;&gt;""), M417-J417, "")</f>
        <v/>
      </c>
      <c r="Q417" s="41" t="inlineStr">
        <is>
          <t>Matched</t>
        </is>
      </c>
      <c r="R417" s="21" t="inlineStr">
        <is>
          <t>Fully reconciled &amp; verified</t>
        </is>
      </c>
    </row>
    <row r="418">
      <c r="A418" s="26" t="n">
        <v>417</v>
      </c>
      <c r="B418" s="27" t="inlineStr">
        <is>
          <t>Godara Enterprises</t>
        </is>
      </c>
      <c r="C418" s="27" t="inlineStr">
        <is>
          <t>INWDMSD27/0406 / PO:0166</t>
        </is>
      </c>
      <c r="D418" s="26" t="inlineStr">
        <is>
          <t>28-04-2026</t>
        </is>
      </c>
      <c r="E418" s="32" t="n">
        <v>16.27</v>
      </c>
      <c r="F418" s="33" t="n">
        <v>162.7</v>
      </c>
      <c r="G418" s="34" t="n">
        <v>1101399.03</v>
      </c>
      <c r="H418" s="34" t="n">
        <v>1101399.03</v>
      </c>
      <c r="I418" s="34" t="n">
        <v>6365.93</v>
      </c>
      <c r="J418" s="34">
        <f>IF(E418&gt;0, (G418-I418)/E418, "")</f>
        <v/>
      </c>
      <c r="K418" s="34">
        <f>IF(F418&gt;0, (G418-I418)/F418, "")</f>
        <v/>
      </c>
      <c r="L418" s="35" t="n">
        <v>40.01</v>
      </c>
      <c r="M418" s="34">
        <f>IF(AND(ISNUMBER(L418), L418&gt;0), (J418/L418)*42, "")</f>
        <v/>
      </c>
      <c r="N418" s="34">
        <f>IF(M418&lt;&gt;"", M418/10, "")</f>
        <v/>
      </c>
      <c r="O418" s="34">
        <f>M418</f>
        <v/>
      </c>
      <c r="P418" s="34">
        <f>IF(AND(M418&lt;&gt;"", J418&lt;&gt;""), M418-J418, "")</f>
        <v/>
      </c>
      <c r="Q418" s="41" t="inlineStr">
        <is>
          <t>Matched</t>
        </is>
      </c>
      <c r="R418" s="27" t="inlineStr">
        <is>
          <t>Deductions: Bardana: ₹801, Brokerage: ₹216</t>
        </is>
      </c>
    </row>
    <row r="419">
      <c r="A419" s="20" t="n">
        <v>418</v>
      </c>
      <c r="B419" s="21" t="inlineStr">
        <is>
          <t>Goyal Agri Products</t>
        </is>
      </c>
      <c r="C419" s="21" t="inlineStr">
        <is>
          <t>INWDMSD27/0407 / PO:0149</t>
        </is>
      </c>
      <c r="D419" s="20" t="inlineStr">
        <is>
          <t>28-04-2026</t>
        </is>
      </c>
      <c r="E419" s="37" t="n">
        <v>11.88</v>
      </c>
      <c r="F419" s="38" t="n">
        <v>118.8</v>
      </c>
      <c r="G419" s="39" t="n">
        <v>806433.77</v>
      </c>
      <c r="H419" s="39" t="n">
        <v>806433.77</v>
      </c>
      <c r="I419" s="39" t="n">
        <v>1366.512</v>
      </c>
      <c r="J419" s="39">
        <f>IF(E419&gt;0, (G419-I419)/E419, "")</f>
        <v/>
      </c>
      <c r="K419" s="39">
        <f>IF(F419&gt;0, (G419-I419)/F419, "")</f>
        <v/>
      </c>
      <c r="L419" s="40" t="n">
        <v>39.62</v>
      </c>
      <c r="M419" s="39">
        <f>IF(AND(ISNUMBER(L419), L419&gt;0), (J419/L419)*42, "")</f>
        <v/>
      </c>
      <c r="N419" s="39">
        <f>IF(M419&lt;&gt;"", M419/10, "")</f>
        <v/>
      </c>
      <c r="O419" s="39">
        <f>M419</f>
        <v/>
      </c>
      <c r="P419" s="39">
        <f>IF(AND(M419&lt;&gt;"", J419&lt;&gt;""), M419-J419, "")</f>
        <v/>
      </c>
      <c r="Q419" s="41" t="inlineStr">
        <is>
          <t>Matched</t>
        </is>
      </c>
      <c r="R419" s="21" t="inlineStr">
        <is>
          <t>Deductions: Bardana: ₹1,176, Brokerage: ₹191</t>
        </is>
      </c>
    </row>
    <row r="420">
      <c r="A420" s="26" t="n">
        <v>419</v>
      </c>
      <c r="B420" s="27" t="inlineStr">
        <is>
          <t>Goyal Agri Products</t>
        </is>
      </c>
      <c r="C420" s="27" t="inlineStr">
        <is>
          <t>INWDMSD27/0408 / PO:0149</t>
        </is>
      </c>
      <c r="D420" s="26" t="inlineStr">
        <is>
          <t>28-04-2026</t>
        </is>
      </c>
      <c r="E420" s="32" t="n">
        <v>12.4</v>
      </c>
      <c r="F420" s="33" t="n">
        <v>124</v>
      </c>
      <c r="G420" s="34" t="n">
        <v>822891.6</v>
      </c>
      <c r="H420" s="34" t="n">
        <v>822891.6</v>
      </c>
      <c r="I420" s="34" t="n">
        <v>3520.2033</v>
      </c>
      <c r="J420" s="34">
        <f>IF(E420&gt;0, (G420-I420)/E420, "")</f>
        <v/>
      </c>
      <c r="K420" s="34">
        <f>IF(F420&gt;0, (G420-I420)/F420, "")</f>
        <v/>
      </c>
      <c r="L420" s="35" t="n">
        <v>40.02</v>
      </c>
      <c r="M420" s="34">
        <f>IF(AND(ISNUMBER(L420), L420&gt;0), (J420/L420)*42, "")</f>
        <v/>
      </c>
      <c r="N420" s="34">
        <f>IF(M420&lt;&gt;"", M420/10, "")</f>
        <v/>
      </c>
      <c r="O420" s="34">
        <f>M420</f>
        <v/>
      </c>
      <c r="P420" s="34">
        <f>IF(AND(M420&lt;&gt;"", J420&lt;&gt;""), M420-J420, "")</f>
        <v/>
      </c>
      <c r="Q420" s="41" t="inlineStr">
        <is>
          <t>Matched</t>
        </is>
      </c>
      <c r="R420" s="27" t="inlineStr">
        <is>
          <t>Deductions: Shortage: ₹2,126, Bardana: ₹1,200, Brokerage: ₹194</t>
        </is>
      </c>
    </row>
    <row r="421">
      <c r="A421" s="20" t="n">
        <v>420</v>
      </c>
      <c r="B421" s="21" t="inlineStr">
        <is>
          <t>Mahavir Trading Company</t>
        </is>
      </c>
      <c r="C421" s="21" t="inlineStr">
        <is>
          <t>INWDMSD27/0409 / PO:0134</t>
        </is>
      </c>
      <c r="D421" s="20" t="inlineStr">
        <is>
          <t>28-04-2026</t>
        </is>
      </c>
      <c r="E421" s="37" t="n">
        <v>30.67</v>
      </c>
      <c r="F421" s="38" t="n">
        <v>306.7</v>
      </c>
      <c r="G421" s="39" t="n">
        <v>2050200</v>
      </c>
      <c r="H421" s="39" t="n">
        <v>2050200</v>
      </c>
      <c r="I421" s="39" t="n">
        <v>1206</v>
      </c>
      <c r="J421" s="39">
        <f>IF(E421&gt;0, (G421-I421)/E421, "")</f>
        <v/>
      </c>
      <c r="K421" s="39">
        <f>IF(F421&gt;0, (G421-I421)/F421, "")</f>
        <v/>
      </c>
      <c r="L421" s="40" t="n">
        <v>40.33</v>
      </c>
      <c r="M421" s="39">
        <f>IF(AND(ISNUMBER(L421), L421&gt;0), (J421/L421)*42, "")</f>
        <v/>
      </c>
      <c r="N421" s="39">
        <f>IF(M421&lt;&gt;"", M421/10, "")</f>
        <v/>
      </c>
      <c r="O421" s="39">
        <f>M421</f>
        <v/>
      </c>
      <c r="P421" s="39">
        <f>IF(AND(M421&lt;&gt;"", J421&lt;&gt;""), M421-J421, "")</f>
        <v/>
      </c>
      <c r="Q421" s="41" t="inlineStr">
        <is>
          <t>Matched</t>
        </is>
      </c>
      <c r="R421" s="21" t="inlineStr">
        <is>
          <t>Deductions: Bardana: ₹1,206</t>
        </is>
      </c>
    </row>
    <row r="422">
      <c r="A422" s="26" t="n">
        <v>421</v>
      </c>
      <c r="B422" s="27" t="inlineStr">
        <is>
          <t>Lucky Enterprises</t>
        </is>
      </c>
      <c r="C422" s="27" t="inlineStr">
        <is>
          <t>INWDMSD27/0410 / PO:0161</t>
        </is>
      </c>
      <c r="D422" s="26" t="inlineStr">
        <is>
          <t>28-04-2026</t>
        </is>
      </c>
      <c r="E422" s="32" t="n">
        <v>38.69</v>
      </c>
      <c r="F422" s="33" t="n">
        <v>386.9</v>
      </c>
      <c r="G422" s="34" t="n">
        <v>2604438.2</v>
      </c>
      <c r="H422" s="34" t="n">
        <v>2604438.2</v>
      </c>
      <c r="I422" s="34" t="n">
        <v>3185</v>
      </c>
      <c r="J422" s="34">
        <f>IF(E422&gt;0, (G422-I422)/E422, "")</f>
        <v/>
      </c>
      <c r="K422" s="34">
        <f>IF(F422&gt;0, (G422-I422)/F422, "")</f>
        <v/>
      </c>
      <c r="L422" s="35" t="n">
        <v>40.25</v>
      </c>
      <c r="M422" s="34">
        <f>IF(AND(ISNUMBER(L422), L422&gt;0), (J422/L422)*42, "")</f>
        <v/>
      </c>
      <c r="N422" s="34">
        <f>IF(M422&lt;&gt;"", M422/10, "")</f>
        <v/>
      </c>
      <c r="O422" s="34">
        <f>M422</f>
        <v/>
      </c>
      <c r="P422" s="34">
        <f>IF(AND(M422&lt;&gt;"", J422&lt;&gt;""), M422-J422, "")</f>
        <v/>
      </c>
      <c r="Q422" s="41" t="inlineStr">
        <is>
          <t>Matched</t>
        </is>
      </c>
      <c r="R422" s="27" t="inlineStr">
        <is>
          <t>Deductions: Bardana: ₹3,185</t>
        </is>
      </c>
    </row>
    <row r="423">
      <c r="A423" s="20" t="n">
        <v>422</v>
      </c>
      <c r="B423" s="21" t="inlineStr">
        <is>
          <t>Pankaj Bogi &amp; Company</t>
        </is>
      </c>
      <c r="C423" s="21" t="inlineStr">
        <is>
          <t>INWDMSD27/0411 / PO:0156</t>
        </is>
      </c>
      <c r="D423" s="20" t="inlineStr">
        <is>
          <t>28-04-2026</t>
        </is>
      </c>
      <c r="E423" s="37" t="n">
        <v>38.42</v>
      </c>
      <c r="F423" s="38" t="n">
        <v>384.2</v>
      </c>
      <c r="G423" s="39" t="n">
        <v>2639421.37</v>
      </c>
      <c r="H423" s="39" t="n">
        <v>2639421.37</v>
      </c>
      <c r="I423" s="39" t="n">
        <v>24681.70977073815</v>
      </c>
      <c r="J423" s="39">
        <f>IF(E423&gt;0, (G423-I423)/E423, "")</f>
        <v/>
      </c>
      <c r="K423" s="39">
        <f>IF(F423&gt;0, (G423-I423)/F423, "")</f>
        <v/>
      </c>
      <c r="L423" s="40" t="n">
        <v>39.69</v>
      </c>
      <c r="M423" s="39">
        <f>IF(AND(ISNUMBER(L423), L423&gt;0), (J423/L423)*42, "")</f>
        <v/>
      </c>
      <c r="N423" s="39">
        <f>IF(M423&lt;&gt;"", M423/10, "")</f>
        <v/>
      </c>
      <c r="O423" s="39">
        <f>M423</f>
        <v/>
      </c>
      <c r="P423" s="39">
        <f>IF(AND(M423&lt;&gt;"", J423&lt;&gt;""), M423-J423, "")</f>
        <v/>
      </c>
      <c r="Q423" s="41" t="inlineStr">
        <is>
          <t>Matched</t>
        </is>
      </c>
      <c r="R423" s="21" t="inlineStr">
        <is>
          <t>Deductions: Oil: ₹23,153, Shortage: ₹1,529</t>
        </is>
      </c>
    </row>
    <row r="424">
      <c r="A424" s="26" t="n">
        <v>423</v>
      </c>
      <c r="B424" s="27" t="inlineStr">
        <is>
          <t>Ghanshyam Dass &amp; Sons</t>
        </is>
      </c>
      <c r="C424" s="27" t="inlineStr">
        <is>
          <t>INWDMSD27/0412 / PO:0155</t>
        </is>
      </c>
      <c r="D424" s="26" t="inlineStr">
        <is>
          <t>28-04-2026</t>
        </is>
      </c>
      <c r="E424" s="32" t="n">
        <v>24.14</v>
      </c>
      <c r="F424" s="33" t="n">
        <v>241.4</v>
      </c>
      <c r="G424" s="34" t="n">
        <v>1608064</v>
      </c>
      <c r="H424" s="34" t="n">
        <v>1608064</v>
      </c>
      <c r="I424" s="34" t="n">
        <v>0</v>
      </c>
      <c r="J424" s="34">
        <f>IF(E424&gt;0, (G424-I424)/E424, "")</f>
        <v/>
      </c>
      <c r="K424" s="34">
        <f>IF(F424&gt;0, (G424-I424)/F424, "")</f>
        <v/>
      </c>
      <c r="L424" s="35" t="n">
        <v>40.03</v>
      </c>
      <c r="M424" s="34">
        <f>IF(AND(ISNUMBER(L424), L424&gt;0), (J424/L424)*42, "")</f>
        <v/>
      </c>
      <c r="N424" s="34">
        <f>IF(M424&lt;&gt;"", M424/10, "")</f>
        <v/>
      </c>
      <c r="O424" s="34">
        <f>M424</f>
        <v/>
      </c>
      <c r="P424" s="34">
        <f>IF(AND(M424&lt;&gt;"", J424&lt;&gt;""), M424-J424, "")</f>
        <v/>
      </c>
      <c r="Q424" s="41" t="inlineStr">
        <is>
          <t>Matched</t>
        </is>
      </c>
      <c r="R424" s="27" t="inlineStr">
        <is>
          <t>Fully reconciled &amp; verified</t>
        </is>
      </c>
    </row>
    <row r="425">
      <c r="A425" s="20" t="n">
        <v>424</v>
      </c>
      <c r="B425" s="21" t="inlineStr">
        <is>
          <t>Mahavir Trading Company</t>
        </is>
      </c>
      <c r="C425" s="21" t="inlineStr">
        <is>
          <t>INWDMSD27/0413 / PO:0118</t>
        </is>
      </c>
      <c r="D425" s="20" t="inlineStr">
        <is>
          <t>28-04-2026</t>
        </is>
      </c>
      <c r="E425" s="37" t="n">
        <v>34.25</v>
      </c>
      <c r="F425" s="38" t="n">
        <v>342.5</v>
      </c>
      <c r="G425" s="39" t="n">
        <v>2295782.17</v>
      </c>
      <c r="H425" s="39" t="n">
        <v>2295782.17</v>
      </c>
      <c r="I425" s="39" t="n">
        <v>1348</v>
      </c>
      <c r="J425" s="39">
        <f>IF(E425&gt;0, (G425-I425)/E425, "")</f>
        <v/>
      </c>
      <c r="K425" s="39">
        <f>IF(F425&gt;0, (G425-I425)/F425, "")</f>
        <v/>
      </c>
      <c r="L425" s="40" t="n">
        <v>39.67</v>
      </c>
      <c r="M425" s="39">
        <f>IF(AND(ISNUMBER(L425), L425&gt;0), (J425/L425)*42, "")</f>
        <v/>
      </c>
      <c r="N425" s="39">
        <f>IF(M425&lt;&gt;"", M425/10, "")</f>
        <v/>
      </c>
      <c r="O425" s="39">
        <f>M425</f>
        <v/>
      </c>
      <c r="P425" s="39">
        <f>IF(AND(M425&lt;&gt;"", J425&lt;&gt;""), M425-J425, "")</f>
        <v/>
      </c>
      <c r="Q425" s="41" t="inlineStr">
        <is>
          <t>Matched</t>
        </is>
      </c>
      <c r="R425" s="21" t="inlineStr">
        <is>
          <t>Deductions: Bardana: ₹1,348</t>
        </is>
      </c>
    </row>
    <row r="426">
      <c r="A426" s="26" t="n">
        <v>425</v>
      </c>
      <c r="B426" s="27" t="inlineStr">
        <is>
          <t>Ghanshyam Dass &amp; Sons</t>
        </is>
      </c>
      <c r="C426" s="27" t="inlineStr">
        <is>
          <t>INWDMSD27/0414 / PO:0168</t>
        </is>
      </c>
      <c r="D426" s="26" t="inlineStr">
        <is>
          <t>28-04-2026</t>
        </is>
      </c>
      <c r="E426" s="32" t="n">
        <v>33.07</v>
      </c>
      <c r="F426" s="33" t="n">
        <v>330.7</v>
      </c>
      <c r="G426" s="34" t="n">
        <v>2200762</v>
      </c>
      <c r="H426" s="34" t="n">
        <v>2200762</v>
      </c>
      <c r="I426" s="34" t="n">
        <v>0</v>
      </c>
      <c r="J426" s="34">
        <f>IF(E426&gt;0, (G426-I426)/E426, "")</f>
        <v/>
      </c>
      <c r="K426" s="34">
        <f>IF(F426&gt;0, (G426-I426)/F426, "")</f>
        <v/>
      </c>
      <c r="L426" s="35" t="n">
        <v>40.06</v>
      </c>
      <c r="M426" s="34">
        <f>IF(AND(ISNUMBER(L426), L426&gt;0), (J426/L426)*42, "")</f>
        <v/>
      </c>
      <c r="N426" s="34">
        <f>IF(M426&lt;&gt;"", M426/10, "")</f>
        <v/>
      </c>
      <c r="O426" s="34">
        <f>M426</f>
        <v/>
      </c>
      <c r="P426" s="34">
        <f>IF(AND(M426&lt;&gt;"", J426&lt;&gt;""), M426-J426, "")</f>
        <v/>
      </c>
      <c r="Q426" s="41" t="inlineStr">
        <is>
          <t>Matched</t>
        </is>
      </c>
      <c r="R426" s="27" t="inlineStr">
        <is>
          <t>Fully reconciled &amp; verified</t>
        </is>
      </c>
    </row>
    <row r="427">
      <c r="A427" s="20" t="n">
        <v>426</v>
      </c>
      <c r="B427" s="21" t="inlineStr">
        <is>
          <t>Lucky Enterprises</t>
        </is>
      </c>
      <c r="C427" s="21" t="inlineStr">
        <is>
          <t>INWDMSD27/0415 / PO:0164</t>
        </is>
      </c>
      <c r="D427" s="20" t="inlineStr">
        <is>
          <t>28-04-2026</t>
        </is>
      </c>
      <c r="E427" s="37" t="n">
        <v>40.56</v>
      </c>
      <c r="F427" s="38" t="n">
        <v>405.6</v>
      </c>
      <c r="G427" s="39" t="n">
        <v>2726696</v>
      </c>
      <c r="H427" s="39" t="n">
        <v>2726696</v>
      </c>
      <c r="I427" s="39" t="n">
        <v>3335</v>
      </c>
      <c r="J427" s="39">
        <f>IF(E427&gt;0, (G427-I427)/E427, "")</f>
        <v/>
      </c>
      <c r="K427" s="39">
        <f>IF(F427&gt;0, (G427-I427)/F427, "")</f>
        <v/>
      </c>
      <c r="L427" s="40" t="n">
        <v>40.15</v>
      </c>
      <c r="M427" s="39">
        <f>IF(AND(ISNUMBER(L427), L427&gt;0), (J427/L427)*42, "")</f>
        <v/>
      </c>
      <c r="N427" s="39">
        <f>IF(M427&lt;&gt;"", M427/10, "")</f>
        <v/>
      </c>
      <c r="O427" s="39">
        <f>M427</f>
        <v/>
      </c>
      <c r="P427" s="39">
        <f>IF(AND(M427&lt;&gt;"", J427&lt;&gt;""), M427-J427, "")</f>
        <v/>
      </c>
      <c r="Q427" s="41" t="inlineStr">
        <is>
          <t>Matched</t>
        </is>
      </c>
      <c r="R427" s="21" t="inlineStr">
        <is>
          <t>Deductions: Bardana: ₹3,335</t>
        </is>
      </c>
    </row>
    <row r="428">
      <c r="A428" s="26" t="n">
        <v>427</v>
      </c>
      <c r="B428" s="27" t="inlineStr">
        <is>
          <t>Pankaj Bogi &amp; Company</t>
        </is>
      </c>
      <c r="C428" s="27" t="inlineStr">
        <is>
          <t>INWDMSD27/0416 / PO:0156</t>
        </is>
      </c>
      <c r="D428" s="26" t="inlineStr">
        <is>
          <t>28-04-2026</t>
        </is>
      </c>
      <c r="E428" s="32" t="n">
        <v>37.69</v>
      </c>
      <c r="F428" s="33" t="n">
        <v>376.9</v>
      </c>
      <c r="G428" s="34" t="n">
        <v>2606063.75</v>
      </c>
      <c r="H428" s="34" t="n">
        <v>2606063.75</v>
      </c>
      <c r="I428" s="34" t="n">
        <v>18649.67886666667</v>
      </c>
      <c r="J428" s="34">
        <f>IF(E428&gt;0, (G428-I428)/E428, "")</f>
        <v/>
      </c>
      <c r="K428" s="34">
        <f>IF(F428&gt;0, (G428-I428)/F428, "")</f>
        <v/>
      </c>
      <c r="L428" s="35" t="n">
        <v>39.73</v>
      </c>
      <c r="M428" s="34">
        <f>IF(AND(ISNUMBER(L428), L428&gt;0), (J428/L428)*42, "")</f>
        <v/>
      </c>
      <c r="N428" s="34">
        <f>IF(M428&lt;&gt;"", M428/10, "")</f>
        <v/>
      </c>
      <c r="O428" s="34">
        <f>M428</f>
        <v/>
      </c>
      <c r="P428" s="34">
        <f>IF(AND(M428&lt;&gt;"", J428&lt;&gt;""), M428-J428, "")</f>
        <v/>
      </c>
      <c r="Q428" s="41" t="inlineStr">
        <is>
          <t>Matched</t>
        </is>
      </c>
      <c r="R428" s="27" t="inlineStr">
        <is>
          <t>Deductions: Shortage: ₹18,486, Brokerage: ₹164</t>
        </is>
      </c>
    </row>
    <row r="429">
      <c r="A429" s="20" t="n">
        <v>428</v>
      </c>
      <c r="B429" s="21" t="inlineStr">
        <is>
          <t>Pankaj Bogi &amp; Company</t>
        </is>
      </c>
      <c r="C429" s="21" t="inlineStr">
        <is>
          <t>INWDMSD27/0417 / PO:0156</t>
        </is>
      </c>
      <c r="D429" s="20" t="inlineStr">
        <is>
          <t>28-04-2026</t>
        </is>
      </c>
      <c r="E429" s="37" t="n">
        <v>30.35</v>
      </c>
      <c r="F429" s="38" t="n">
        <v>303.5</v>
      </c>
      <c r="G429" s="39" t="n">
        <v>2089020.7</v>
      </c>
      <c r="H429" s="39" t="n">
        <v>2089020.7</v>
      </c>
      <c r="I429" s="39" t="n">
        <v>5281.622528276779</v>
      </c>
      <c r="J429" s="39">
        <f>IF(E429&gt;0, (G429-I429)/E429, "")</f>
        <v/>
      </c>
      <c r="K429" s="39">
        <f>IF(F429&gt;0, (G429-I429)/F429, "")</f>
        <v/>
      </c>
      <c r="L429" s="40" t="n">
        <v>39.93</v>
      </c>
      <c r="M429" s="39">
        <f>IF(AND(ISNUMBER(L429), L429&gt;0), (J429/L429)*42, "")</f>
        <v/>
      </c>
      <c r="N429" s="39">
        <f>IF(M429&lt;&gt;"", M429/10, "")</f>
        <v/>
      </c>
      <c r="O429" s="39">
        <f>M429</f>
        <v/>
      </c>
      <c r="P429" s="39">
        <f>IF(AND(M429&lt;&gt;"", J429&lt;&gt;""), M429-J429, "")</f>
        <v/>
      </c>
      <c r="Q429" s="41" t="inlineStr">
        <is>
          <t>Matched</t>
        </is>
      </c>
      <c r="R429" s="21" t="inlineStr">
        <is>
          <t>Deductions: Shortage: ₹5,282</t>
        </is>
      </c>
    </row>
    <row r="430">
      <c r="A430" s="26" t="n">
        <v>429</v>
      </c>
      <c r="B430" s="27" t="inlineStr">
        <is>
          <t>Ram Dayal Ved Prakash</t>
        </is>
      </c>
      <c r="C430" s="27" t="inlineStr">
        <is>
          <t>INWDMSD27/0418 / PO:0169</t>
        </is>
      </c>
      <c r="D430" s="26" t="inlineStr">
        <is>
          <t>28-04-2026</t>
        </is>
      </c>
      <c r="E430" s="32" t="n">
        <v>35.71</v>
      </c>
      <c r="F430" s="33" t="n">
        <v>357.1</v>
      </c>
      <c r="G430" s="34" t="n">
        <v>2406269.97</v>
      </c>
      <c r="H430" s="34" t="n">
        <v>2406269.97</v>
      </c>
      <c r="I430" s="34" t="n">
        <v>0</v>
      </c>
      <c r="J430" s="34">
        <f>IF(E430&gt;0, (G430-I430)/E430, "")</f>
        <v/>
      </c>
      <c r="K430" s="34">
        <f>IF(F430&gt;0, (G430-I430)/F430, "")</f>
        <v/>
      </c>
      <c r="L430" s="35" t="n">
        <v>40.05</v>
      </c>
      <c r="M430" s="34">
        <f>IF(AND(ISNUMBER(L430), L430&gt;0), (J430/L430)*42, "")</f>
        <v/>
      </c>
      <c r="N430" s="34">
        <f>IF(M430&lt;&gt;"", M430/10, "")</f>
        <v/>
      </c>
      <c r="O430" s="34">
        <f>M430</f>
        <v/>
      </c>
      <c r="P430" s="34">
        <f>IF(AND(M430&lt;&gt;"", J430&lt;&gt;""), M430-J430, "")</f>
        <v/>
      </c>
      <c r="Q430" s="41" t="inlineStr">
        <is>
          <t>Matched</t>
        </is>
      </c>
      <c r="R430" s="27" t="inlineStr">
        <is>
          <t>Fully reconciled &amp; verified</t>
        </is>
      </c>
    </row>
    <row r="431">
      <c r="A431" s="20" t="n">
        <v>430</v>
      </c>
      <c r="B431" s="21" t="inlineStr">
        <is>
          <t>DP Traders</t>
        </is>
      </c>
      <c r="C431" s="21" t="inlineStr">
        <is>
          <t>INWDMSD27/0419 / PO:0165</t>
        </is>
      </c>
      <c r="D431" s="20" t="inlineStr">
        <is>
          <t>28-04-2026</t>
        </is>
      </c>
      <c r="E431" s="37" t="n">
        <v>26.5</v>
      </c>
      <c r="F431" s="38" t="n">
        <v>265</v>
      </c>
      <c r="G431" s="39" t="n">
        <v>1815027.93</v>
      </c>
      <c r="H431" s="39" t="n">
        <v>1815027.93</v>
      </c>
      <c r="I431" s="39" t="n">
        <v>0</v>
      </c>
      <c r="J431" s="39">
        <f>IF(E431&gt;0, (G431-I431)/E431, "")</f>
        <v/>
      </c>
      <c r="K431" s="39">
        <f>IF(F431&gt;0, (G431-I431)/F431, "")</f>
        <v/>
      </c>
      <c r="L431" s="40" t="n">
        <v>40.98</v>
      </c>
      <c r="M431" s="39">
        <f>IF(AND(ISNUMBER(L431), L431&gt;0), (J431/L431)*42, "")</f>
        <v/>
      </c>
      <c r="N431" s="39">
        <f>IF(M431&lt;&gt;"", M431/10, "")</f>
        <v/>
      </c>
      <c r="O431" s="39">
        <f>M431</f>
        <v/>
      </c>
      <c r="P431" s="39">
        <f>IF(AND(M431&lt;&gt;"", J431&lt;&gt;""), M431-J431, "")</f>
        <v/>
      </c>
      <c r="Q431" s="41" t="inlineStr">
        <is>
          <t>Matched</t>
        </is>
      </c>
      <c r="R431" s="21" t="inlineStr">
        <is>
          <t>Fully reconciled &amp; verified</t>
        </is>
      </c>
    </row>
    <row r="432">
      <c r="A432" s="26" t="n">
        <v>431</v>
      </c>
      <c r="B432" s="27" t="inlineStr">
        <is>
          <t>Jai Sri Rama Trading Company</t>
        </is>
      </c>
      <c r="C432" s="27" t="inlineStr">
        <is>
          <t>INWDMSD27/0420 / PO:0171</t>
        </is>
      </c>
      <c r="D432" s="26" t="inlineStr">
        <is>
          <t>28-04-2026</t>
        </is>
      </c>
      <c r="E432" s="32" t="n">
        <v>36.46</v>
      </c>
      <c r="F432" s="33" t="n">
        <v>364.6</v>
      </c>
      <c r="G432" s="34" t="n">
        <v>2479374.4</v>
      </c>
      <c r="H432" s="34" t="n">
        <v>2479374.4</v>
      </c>
      <c r="I432" s="34" t="n">
        <v>11197.31967938087</v>
      </c>
      <c r="J432" s="34">
        <f>IF(E432&gt;0, (G432-I432)/E432, "")</f>
        <v/>
      </c>
      <c r="K432" s="34">
        <f>IF(F432&gt;0, (G432-I432)/F432, "")</f>
        <v/>
      </c>
      <c r="L432" s="35" t="n">
        <v>40</v>
      </c>
      <c r="M432" s="34">
        <f>IF(AND(ISNUMBER(L432), L432&gt;0), (J432/L432)*42, "")</f>
        <v/>
      </c>
      <c r="N432" s="34">
        <f>IF(M432&lt;&gt;"", M432/10, "")</f>
        <v/>
      </c>
      <c r="O432" s="34">
        <f>M432</f>
        <v/>
      </c>
      <c r="P432" s="34">
        <f>IF(AND(M432&lt;&gt;"", J432&lt;&gt;""), M432-J432, "")</f>
        <v/>
      </c>
      <c r="Q432" s="41" t="inlineStr">
        <is>
          <t>Matched</t>
        </is>
      </c>
      <c r="R432" s="27" t="inlineStr">
        <is>
          <t>Deductions: Shortage: ₹7,881, Bardana: ₹3,316</t>
        </is>
      </c>
    </row>
    <row r="433">
      <c r="A433" s="20" t="n">
        <v>432</v>
      </c>
      <c r="B433" s="21" t="inlineStr">
        <is>
          <t>Pankaj Bogi &amp; Company</t>
        </is>
      </c>
      <c r="C433" s="21" t="inlineStr">
        <is>
          <t>INWDMSD27/0421 / PO:0156</t>
        </is>
      </c>
      <c r="D433" s="20" t="inlineStr">
        <is>
          <t>28-04-2026</t>
        </is>
      </c>
      <c r="E433" s="37" t="n">
        <v>45.23999999999999</v>
      </c>
      <c r="F433" s="38" t="n">
        <v>452.4</v>
      </c>
      <c r="G433" s="39" t="n">
        <v>3114767.39</v>
      </c>
      <c r="H433" s="39" t="n">
        <v>3114767.39</v>
      </c>
      <c r="I433" s="39" t="n">
        <v>8686.879155510933</v>
      </c>
      <c r="J433" s="39">
        <f>IF(E433&gt;0, (G433-I433)/E433, "")</f>
        <v/>
      </c>
      <c r="K433" s="39">
        <f>IF(F433&gt;0, (G433-I433)/F433, "")</f>
        <v/>
      </c>
      <c r="L433" s="40" t="n">
        <v>40.5</v>
      </c>
      <c r="M433" s="39">
        <f>IF(AND(ISNUMBER(L433), L433&gt;0), (J433/L433)*42, "")</f>
        <v/>
      </c>
      <c r="N433" s="39">
        <f>IF(M433&lt;&gt;"", M433/10, "")</f>
        <v/>
      </c>
      <c r="O433" s="39">
        <f>M433</f>
        <v/>
      </c>
      <c r="P433" s="39">
        <f>IF(AND(M433&lt;&gt;"", J433&lt;&gt;""), M433-J433, "")</f>
        <v/>
      </c>
      <c r="Q433" s="41" t="inlineStr">
        <is>
          <t>Matched</t>
        </is>
      </c>
      <c r="R433" s="21" t="inlineStr">
        <is>
          <t>Deductions: Shortage: ₹8,687</t>
        </is>
      </c>
    </row>
    <row r="434">
      <c r="A434" s="26" t="n">
        <v>433</v>
      </c>
      <c r="B434" s="27" t="inlineStr">
        <is>
          <t>Jai Sri Rama Trading Company</t>
        </is>
      </c>
      <c r="C434" s="27" t="inlineStr">
        <is>
          <t>INWDMSD27/0422 / PO:0173</t>
        </is>
      </c>
      <c r="D434" s="26" t="inlineStr">
        <is>
          <t>28-04-2026</t>
        </is>
      </c>
      <c r="E434" s="32" t="n">
        <v>17.91</v>
      </c>
      <c r="F434" s="33" t="n">
        <v>179.1</v>
      </c>
      <c r="G434" s="34" t="n">
        <v>1217497.14</v>
      </c>
      <c r="H434" s="34" t="n">
        <v>1217497.14</v>
      </c>
      <c r="I434" s="34" t="n">
        <v>4575.768976351352</v>
      </c>
      <c r="J434" s="34">
        <f>IF(E434&gt;0, (G434-I434)/E434, "")</f>
        <v/>
      </c>
      <c r="K434" s="34">
        <f>IF(F434&gt;0, (G434-I434)/F434, "")</f>
        <v/>
      </c>
      <c r="L434" s="35" t="n">
        <v>40.07</v>
      </c>
      <c r="M434" s="34">
        <f>IF(AND(ISNUMBER(L434), L434&gt;0), (J434/L434)*42, "")</f>
        <v/>
      </c>
      <c r="N434" s="34">
        <f>IF(M434&lt;&gt;"", M434/10, "")</f>
        <v/>
      </c>
      <c r="O434" s="34">
        <f>M434</f>
        <v/>
      </c>
      <c r="P434" s="34">
        <f>IF(AND(M434&lt;&gt;"", J434&lt;&gt;""), M434-J434, "")</f>
        <v/>
      </c>
      <c r="Q434" s="41" t="inlineStr">
        <is>
          <t>Matched</t>
        </is>
      </c>
      <c r="R434" s="27" t="inlineStr">
        <is>
          <t>Deductions: Shortage: ₹2,948, Bardana: ₹1,628</t>
        </is>
      </c>
    </row>
    <row r="435">
      <c r="A435" s="20" t="n">
        <v>434</v>
      </c>
      <c r="B435" s="21" t="inlineStr">
        <is>
          <t>Bhawani Trading Company</t>
        </is>
      </c>
      <c r="C435" s="21" t="inlineStr">
        <is>
          <t>INWDMSD27/0423 / PO:0167</t>
        </is>
      </c>
      <c r="D435" s="20" t="inlineStr">
        <is>
          <t>29-04-2026</t>
        </is>
      </c>
      <c r="E435" s="37" t="n">
        <v>29.97</v>
      </c>
      <c r="F435" s="38" t="n">
        <v>299.7</v>
      </c>
      <c r="G435" s="39" t="n">
        <v>2063596.08</v>
      </c>
      <c r="H435" s="39" t="n">
        <v>2063596.08</v>
      </c>
      <c r="I435" s="39" t="n">
        <v>0</v>
      </c>
      <c r="J435" s="39">
        <f>IF(E435&gt;0, (G435-I435)/E435, "")</f>
        <v/>
      </c>
      <c r="K435" s="39">
        <f>IF(F435&gt;0, (G435-I435)/F435, "")</f>
        <v/>
      </c>
      <c r="L435" s="40" t="n">
        <v>40.68</v>
      </c>
      <c r="M435" s="39">
        <f>IF(AND(ISNUMBER(L435), L435&gt;0), (J435/L435)*42, "")</f>
        <v/>
      </c>
      <c r="N435" s="39">
        <f>IF(M435&lt;&gt;"", M435/10, "")</f>
        <v/>
      </c>
      <c r="O435" s="39">
        <f>M435</f>
        <v/>
      </c>
      <c r="P435" s="39">
        <f>IF(AND(M435&lt;&gt;"", J435&lt;&gt;""), M435-J435, "")</f>
        <v/>
      </c>
      <c r="Q435" s="41" t="inlineStr">
        <is>
          <t>Matched</t>
        </is>
      </c>
      <c r="R435" s="21" t="inlineStr">
        <is>
          <t>Fully reconciled &amp; verified</t>
        </is>
      </c>
    </row>
    <row r="436">
      <c r="A436" s="26" t="n">
        <v>435</v>
      </c>
      <c r="B436" s="27" t="inlineStr">
        <is>
          <t>Pankaj Bogi &amp; Company</t>
        </is>
      </c>
      <c r="C436" s="27" t="inlineStr">
        <is>
          <t>INWDMSD27/0424 / PO:0170</t>
        </is>
      </c>
      <c r="D436" s="26" t="inlineStr">
        <is>
          <t>29-04-2026</t>
        </is>
      </c>
      <c r="E436" s="32" t="n">
        <v>25.67</v>
      </c>
      <c r="F436" s="33" t="n">
        <v>256.7</v>
      </c>
      <c r="G436" s="34" t="n">
        <v>1765648.53</v>
      </c>
      <c r="H436" s="34" t="n">
        <v>1765648.53</v>
      </c>
      <c r="I436" s="34" t="n">
        <v>0</v>
      </c>
      <c r="J436" s="34">
        <f>IF(E436&gt;0, (G436-I436)/E436, "")</f>
        <v/>
      </c>
      <c r="K436" s="34">
        <f>IF(F436&gt;0, (G436-I436)/F436, "")</f>
        <v/>
      </c>
      <c r="L436" s="35" t="n">
        <v>40.24</v>
      </c>
      <c r="M436" s="34">
        <f>IF(AND(ISNUMBER(L436), L436&gt;0), (J436/L436)*42, "")</f>
        <v/>
      </c>
      <c r="N436" s="34">
        <f>IF(M436&lt;&gt;"", M436/10, "")</f>
        <v/>
      </c>
      <c r="O436" s="34">
        <f>M436</f>
        <v/>
      </c>
      <c r="P436" s="34">
        <f>IF(AND(M436&lt;&gt;"", J436&lt;&gt;""), M436-J436, "")</f>
        <v/>
      </c>
      <c r="Q436" s="41" t="inlineStr">
        <is>
          <t>Matched</t>
        </is>
      </c>
      <c r="R436" s="27" t="inlineStr">
        <is>
          <t>Fully reconciled &amp; verified</t>
        </is>
      </c>
    </row>
    <row r="437">
      <c r="A437" s="20" t="n">
        <v>436</v>
      </c>
      <c r="B437" s="21" t="inlineStr">
        <is>
          <t>Jai Sri Rama Trading Company</t>
        </is>
      </c>
      <c r="C437" s="21" t="inlineStr">
        <is>
          <t>INWDMSD27/0425 / PO:0159</t>
        </is>
      </c>
      <c r="D437" s="20" t="inlineStr">
        <is>
          <t>29-04-2026</t>
        </is>
      </c>
      <c r="E437" s="37" t="n">
        <v>27.36</v>
      </c>
      <c r="F437" s="38" t="n">
        <v>273.6</v>
      </c>
      <c r="G437" s="39" t="n">
        <v>1843337.7</v>
      </c>
      <c r="H437" s="39" t="n">
        <v>1843337.7</v>
      </c>
      <c r="I437" s="39" t="n">
        <v>2475</v>
      </c>
      <c r="J437" s="39">
        <f>IF(E437&gt;0, (G437-I437)/E437, "")</f>
        <v/>
      </c>
      <c r="K437" s="39">
        <f>IF(F437&gt;0, (G437-I437)/F437, "")</f>
        <v/>
      </c>
      <c r="L437" s="40" t="n">
        <v>40.09</v>
      </c>
      <c r="M437" s="39">
        <f>IF(AND(ISNUMBER(L437), L437&gt;0), (J437/L437)*42, "")</f>
        <v/>
      </c>
      <c r="N437" s="39">
        <f>IF(M437&lt;&gt;"", M437/10, "")</f>
        <v/>
      </c>
      <c r="O437" s="39">
        <f>M437</f>
        <v/>
      </c>
      <c r="P437" s="39">
        <f>IF(AND(M437&lt;&gt;"", J437&lt;&gt;""), M437-J437, "")</f>
        <v/>
      </c>
      <c r="Q437" s="41" t="inlineStr">
        <is>
          <t>Matched</t>
        </is>
      </c>
      <c r="R437" s="21" t="inlineStr">
        <is>
          <t>Deductions: Bardana: ₹2,475</t>
        </is>
      </c>
    </row>
    <row r="438">
      <c r="A438" s="26" t="n">
        <v>437</v>
      </c>
      <c r="B438" s="27" t="inlineStr">
        <is>
          <t>Bhawani Trading Company</t>
        </is>
      </c>
      <c r="C438" s="27" t="inlineStr">
        <is>
          <t>INWDMSD27/0426 / PO:0167</t>
        </is>
      </c>
      <c r="D438" s="26" t="inlineStr">
        <is>
          <t>29-04-2026</t>
        </is>
      </c>
      <c r="E438" s="32" t="n">
        <v>26.53</v>
      </c>
      <c r="F438" s="33" t="n">
        <v>265.3</v>
      </c>
      <c r="G438" s="34" t="n">
        <v>1825488.84</v>
      </c>
      <c r="H438" s="34" t="n">
        <v>1825488.84</v>
      </c>
      <c r="I438" s="34" t="n">
        <v>0</v>
      </c>
      <c r="J438" s="34">
        <f>IF(E438&gt;0, (G438-I438)/E438, "")</f>
        <v/>
      </c>
      <c r="K438" s="34">
        <f>IF(F438&gt;0, (G438-I438)/F438, "")</f>
        <v/>
      </c>
      <c r="L438" s="35" t="n">
        <v>40.22</v>
      </c>
      <c r="M438" s="34">
        <f>IF(AND(ISNUMBER(L438), L438&gt;0), (J438/L438)*42, "")</f>
        <v/>
      </c>
      <c r="N438" s="34">
        <f>IF(M438&lt;&gt;"", M438/10, "")</f>
        <v/>
      </c>
      <c r="O438" s="34">
        <f>M438</f>
        <v/>
      </c>
      <c r="P438" s="34">
        <f>IF(AND(M438&lt;&gt;"", J438&lt;&gt;""), M438-J438, "")</f>
        <v/>
      </c>
      <c r="Q438" s="41" t="inlineStr">
        <is>
          <t>Matched</t>
        </is>
      </c>
      <c r="R438" s="27" t="inlineStr">
        <is>
          <t>Fully reconciled &amp; verified</t>
        </is>
      </c>
    </row>
    <row r="439">
      <c r="A439" s="20" t="n">
        <v>438</v>
      </c>
      <c r="B439" s="21" t="inlineStr">
        <is>
          <t>Pankaj Bogi &amp; Company</t>
        </is>
      </c>
      <c r="C439" s="21" t="inlineStr">
        <is>
          <t>INWDMSD27/0427 / PO:0170</t>
        </is>
      </c>
      <c r="D439" s="20" t="inlineStr">
        <is>
          <t>29-04-2026</t>
        </is>
      </c>
      <c r="E439" s="37" t="n">
        <v>25.93</v>
      </c>
      <c r="F439" s="38" t="n">
        <v>259.3</v>
      </c>
      <c r="G439" s="39" t="n">
        <v>1782344.97</v>
      </c>
      <c r="H439" s="39" t="n">
        <v>1782344.97</v>
      </c>
      <c r="I439" s="39" t="n">
        <v>0</v>
      </c>
      <c r="J439" s="39">
        <f>IF(E439&gt;0, (G439-I439)/E439, "")</f>
        <v/>
      </c>
      <c r="K439" s="39">
        <f>IF(F439&gt;0, (G439-I439)/F439, "")</f>
        <v/>
      </c>
      <c r="L439" s="40" t="n">
        <v>40.24</v>
      </c>
      <c r="M439" s="39">
        <f>IF(AND(ISNUMBER(L439), L439&gt;0), (J439/L439)*42, "")</f>
        <v/>
      </c>
      <c r="N439" s="39">
        <f>IF(M439&lt;&gt;"", M439/10, "")</f>
        <v/>
      </c>
      <c r="O439" s="39">
        <f>M439</f>
        <v/>
      </c>
      <c r="P439" s="39">
        <f>IF(AND(M439&lt;&gt;"", J439&lt;&gt;""), M439-J439, "")</f>
        <v/>
      </c>
      <c r="Q439" s="41" t="inlineStr">
        <is>
          <t>Matched</t>
        </is>
      </c>
      <c r="R439" s="21" t="inlineStr">
        <is>
          <t>Fully reconciled &amp; verified</t>
        </is>
      </c>
    </row>
    <row r="440">
      <c r="A440" s="26" t="n">
        <v>439</v>
      </c>
      <c r="B440" s="27" t="inlineStr">
        <is>
          <t>Pankaj Bogi &amp; Company</t>
        </is>
      </c>
      <c r="C440" s="27" t="inlineStr">
        <is>
          <t>INWDMSD27/0428 / PO:0170</t>
        </is>
      </c>
      <c r="D440" s="26" t="inlineStr">
        <is>
          <t>29-04-2026</t>
        </is>
      </c>
      <c r="E440" s="32" t="n">
        <v>36.82</v>
      </c>
      <c r="F440" s="33" t="n">
        <v>368.2</v>
      </c>
      <c r="G440" s="34" t="n">
        <v>2529510.66</v>
      </c>
      <c r="H440" s="34" t="n">
        <v>2529510.66</v>
      </c>
      <c r="I440" s="34" t="n">
        <v>0</v>
      </c>
      <c r="J440" s="34">
        <f>IF(E440&gt;0, (G440-I440)/E440, "")</f>
        <v/>
      </c>
      <c r="K440" s="34">
        <f>IF(F440&gt;0, (G440-I440)/F440, "")</f>
        <v/>
      </c>
      <c r="L440" s="35" t="n">
        <v>40.06</v>
      </c>
      <c r="M440" s="34">
        <f>IF(AND(ISNUMBER(L440), L440&gt;0), (J440/L440)*42, "")</f>
        <v/>
      </c>
      <c r="N440" s="34">
        <f>IF(M440&lt;&gt;"", M440/10, "")</f>
        <v/>
      </c>
      <c r="O440" s="34">
        <f>M440</f>
        <v/>
      </c>
      <c r="P440" s="34">
        <f>IF(AND(M440&lt;&gt;"", J440&lt;&gt;""), M440-J440, "")</f>
        <v/>
      </c>
      <c r="Q440" s="41" t="inlineStr">
        <is>
          <t>Matched</t>
        </is>
      </c>
      <c r="R440" s="27" t="inlineStr">
        <is>
          <t>Fully reconciled &amp; verified</t>
        </is>
      </c>
    </row>
    <row r="441">
      <c r="A441" s="20" t="n">
        <v>440</v>
      </c>
      <c r="B441" s="21" t="inlineStr">
        <is>
          <t>Lucky Enterprises</t>
        </is>
      </c>
      <c r="C441" s="21" t="inlineStr">
        <is>
          <t>INWDMSD27/0429 / PO:0177</t>
        </is>
      </c>
      <c r="D441" s="20" t="inlineStr">
        <is>
          <t>29-04-2026</t>
        </is>
      </c>
      <c r="E441" s="37" t="n">
        <v>30.34</v>
      </c>
      <c r="F441" s="38" t="n">
        <v>303.4</v>
      </c>
      <c r="G441" s="39" t="n">
        <v>2054582.6</v>
      </c>
      <c r="H441" s="39" t="n">
        <v>2054582.6</v>
      </c>
      <c r="I441" s="39" t="n">
        <v>2495</v>
      </c>
      <c r="J441" s="39">
        <f>IF(E441&gt;0, (G441-I441)/E441, "")</f>
        <v/>
      </c>
      <c r="K441" s="39">
        <f>IF(F441&gt;0, (G441-I441)/F441, "")</f>
        <v/>
      </c>
      <c r="L441" s="40" t="n">
        <v>40.59</v>
      </c>
      <c r="M441" s="39">
        <f>IF(AND(ISNUMBER(L441), L441&gt;0), (J441/L441)*42, "")</f>
        <v/>
      </c>
      <c r="N441" s="39">
        <f>IF(M441&lt;&gt;"", M441/10, "")</f>
        <v/>
      </c>
      <c r="O441" s="39">
        <f>M441</f>
        <v/>
      </c>
      <c r="P441" s="39">
        <f>IF(AND(M441&lt;&gt;"", J441&lt;&gt;""), M441-J441, "")</f>
        <v/>
      </c>
      <c r="Q441" s="41" t="inlineStr">
        <is>
          <t>Matched</t>
        </is>
      </c>
      <c r="R441" s="21" t="inlineStr">
        <is>
          <t>Deductions: Bardana: ₹2,495</t>
        </is>
      </c>
    </row>
    <row r="442">
      <c r="A442" s="26" t="n">
        <v>441</v>
      </c>
      <c r="B442" s="27" t="inlineStr">
        <is>
          <t>Mahavir Trading Company</t>
        </is>
      </c>
      <c r="C442" s="27" t="inlineStr">
        <is>
          <t>INWDMSD27/0430 / PO:0134</t>
        </is>
      </c>
      <c r="D442" s="26" t="inlineStr">
        <is>
          <t>29-04-2026</t>
        </is>
      </c>
      <c r="E442" s="32" t="n">
        <v>41.61</v>
      </c>
      <c r="F442" s="33" t="n">
        <v>416.1</v>
      </c>
      <c r="G442" s="34" t="n">
        <v>2788000</v>
      </c>
      <c r="H442" s="34" t="n">
        <v>2788000</v>
      </c>
      <c r="I442" s="34" t="n">
        <v>1640</v>
      </c>
      <c r="J442" s="34">
        <f>IF(E442&gt;0, (G442-I442)/E442, "")</f>
        <v/>
      </c>
      <c r="K442" s="34">
        <f>IF(F442&gt;0, (G442-I442)/F442, "")</f>
        <v/>
      </c>
      <c r="L442" s="35" t="n">
        <v>40.09</v>
      </c>
      <c r="M442" s="34">
        <f>IF(AND(ISNUMBER(L442), L442&gt;0), (J442/L442)*42, "")</f>
        <v/>
      </c>
      <c r="N442" s="34">
        <f>IF(M442&lt;&gt;"", M442/10, "")</f>
        <v/>
      </c>
      <c r="O442" s="34">
        <f>M442</f>
        <v/>
      </c>
      <c r="P442" s="34">
        <f>IF(AND(M442&lt;&gt;"", J442&lt;&gt;""), M442-J442, "")</f>
        <v/>
      </c>
      <c r="Q442" s="41" t="inlineStr">
        <is>
          <t>Matched</t>
        </is>
      </c>
      <c r="R442" s="27" t="inlineStr">
        <is>
          <t>Deductions: Bardana: ₹1,640</t>
        </is>
      </c>
    </row>
    <row r="443">
      <c r="A443" s="20" t="n">
        <v>442</v>
      </c>
      <c r="B443" s="21" t="inlineStr">
        <is>
          <t>Mahavir Trading Company</t>
        </is>
      </c>
      <c r="C443" s="21" t="inlineStr">
        <is>
          <t>INWDMSD27/0431 / PO:0134</t>
        </is>
      </c>
      <c r="D443" s="20" t="inlineStr">
        <is>
          <t>29-04-2026</t>
        </is>
      </c>
      <c r="E443" s="37" t="n">
        <v>40.12</v>
      </c>
      <c r="F443" s="38" t="n">
        <v>401.2</v>
      </c>
      <c r="G443" s="39" t="n">
        <v>2675800</v>
      </c>
      <c r="H443" s="39" t="n">
        <v>2675800</v>
      </c>
      <c r="I443" s="39" t="n">
        <v>1574</v>
      </c>
      <c r="J443" s="39">
        <f>IF(E443&gt;0, (G443-I443)/E443, "")</f>
        <v/>
      </c>
      <c r="K443" s="39">
        <f>IF(F443&gt;0, (G443-I443)/F443, "")</f>
        <v/>
      </c>
      <c r="L443" s="40" t="n">
        <v>39.48</v>
      </c>
      <c r="M443" s="39">
        <f>IF(AND(ISNUMBER(L443), L443&gt;0), (J443/L443)*42, "")</f>
        <v/>
      </c>
      <c r="N443" s="39">
        <f>IF(M443&lt;&gt;"", M443/10, "")</f>
        <v/>
      </c>
      <c r="O443" s="39">
        <f>M443</f>
        <v/>
      </c>
      <c r="P443" s="39">
        <f>IF(AND(M443&lt;&gt;"", J443&lt;&gt;""), M443-J443, "")</f>
        <v/>
      </c>
      <c r="Q443" s="41" t="inlineStr">
        <is>
          <t>Matched</t>
        </is>
      </c>
      <c r="R443" s="21" t="inlineStr">
        <is>
          <t>Deductions: Bardana: ₹1,574</t>
        </is>
      </c>
    </row>
    <row r="444">
      <c r="A444" s="26" t="n">
        <v>443</v>
      </c>
      <c r="B444" s="27" t="inlineStr">
        <is>
          <t>Pankaj Bogi &amp; Company</t>
        </is>
      </c>
      <c r="C444" s="27" t="inlineStr">
        <is>
          <t>INWDMSD27/0432 / PO:0170</t>
        </is>
      </c>
      <c r="D444" s="26" t="inlineStr">
        <is>
          <t>29-04-2026</t>
        </is>
      </c>
      <c r="E444" s="32" t="n">
        <v>31.69</v>
      </c>
      <c r="F444" s="33" t="n">
        <v>316.9</v>
      </c>
      <c r="G444" s="34" t="n">
        <v>2187233.64</v>
      </c>
      <c r="H444" s="34" t="n">
        <v>2187233.64</v>
      </c>
      <c r="I444" s="34" t="n">
        <v>6469.870500000001</v>
      </c>
      <c r="J444" s="34">
        <f>IF(E444&gt;0, (G444-I444)/E444, "")</f>
        <v/>
      </c>
      <c r="K444" s="34">
        <f>IF(F444&gt;0, (G444-I444)/F444, "")</f>
        <v/>
      </c>
      <c r="L444" s="35" t="n">
        <v>40.16</v>
      </c>
      <c r="M444" s="34">
        <f>IF(AND(ISNUMBER(L444), L444&gt;0), (J444/L444)*42, "")</f>
        <v/>
      </c>
      <c r="N444" s="34">
        <f>IF(M444&lt;&gt;"", M444/10, "")</f>
        <v/>
      </c>
      <c r="O444" s="34">
        <f>M444</f>
        <v/>
      </c>
      <c r="P444" s="34">
        <f>IF(AND(M444&lt;&gt;"", J444&lt;&gt;""), M444-J444, "")</f>
        <v/>
      </c>
      <c r="Q444" s="41" t="inlineStr">
        <is>
          <t>Matched</t>
        </is>
      </c>
      <c r="R444" s="27" t="inlineStr">
        <is>
          <t>Deductions: Shortage: ₹6,470</t>
        </is>
      </c>
    </row>
    <row r="445">
      <c r="A445" s="20" t="n">
        <v>444</v>
      </c>
      <c r="B445" s="21" t="inlineStr">
        <is>
          <t>Pankaj Bogi &amp; Company</t>
        </is>
      </c>
      <c r="C445" s="21" t="inlineStr">
        <is>
          <t>INWDMSD27/0433 / PO:0170</t>
        </is>
      </c>
      <c r="D445" s="20" t="inlineStr">
        <is>
          <t>29-04-2026</t>
        </is>
      </c>
      <c r="E445" s="37" t="n">
        <v>31.47</v>
      </c>
      <c r="F445" s="38" t="n">
        <v>314.7</v>
      </c>
      <c r="G445" s="39" t="n">
        <v>2162188.98</v>
      </c>
      <c r="H445" s="39" t="n">
        <v>2162188.98</v>
      </c>
      <c r="I445" s="39" t="n">
        <v>0</v>
      </c>
      <c r="J445" s="39">
        <f>IF(E445&gt;0, (G445-I445)/E445, "")</f>
        <v/>
      </c>
      <c r="K445" s="39">
        <f>IF(F445&gt;0, (G445-I445)/F445, "")</f>
        <v/>
      </c>
      <c r="L445" s="40" t="n">
        <v>39.97</v>
      </c>
      <c r="M445" s="39">
        <f>IF(AND(ISNUMBER(L445), L445&gt;0), (J445/L445)*42, "")</f>
        <v/>
      </c>
      <c r="N445" s="39">
        <f>IF(M445&lt;&gt;"", M445/10, "")</f>
        <v/>
      </c>
      <c r="O445" s="39">
        <f>M445</f>
        <v/>
      </c>
      <c r="P445" s="39">
        <f>IF(AND(M445&lt;&gt;"", J445&lt;&gt;""), M445-J445, "")</f>
        <v/>
      </c>
      <c r="Q445" s="41" t="inlineStr">
        <is>
          <t>Matched</t>
        </is>
      </c>
      <c r="R445" s="21" t="inlineStr">
        <is>
          <t>Fully reconciled &amp; verified</t>
        </is>
      </c>
    </row>
    <row r="446">
      <c r="A446" s="26" t="n">
        <v>445</v>
      </c>
      <c r="B446" s="27" t="inlineStr">
        <is>
          <t>Jai Sri Rama Trading Company</t>
        </is>
      </c>
      <c r="C446" s="27" t="inlineStr">
        <is>
          <t>INWDMSD27/0434 / PO:0157</t>
        </is>
      </c>
      <c r="D446" s="26" t="inlineStr">
        <is>
          <t>29-04-2026</t>
        </is>
      </c>
      <c r="E446" s="32" t="n">
        <v>29.63</v>
      </c>
      <c r="F446" s="33" t="n">
        <v>296.3</v>
      </c>
      <c r="G446" s="34" t="n">
        <v>2003070.16</v>
      </c>
      <c r="H446" s="34" t="n">
        <v>2003070.16</v>
      </c>
      <c r="I446" s="34" t="n">
        <v>4737.62899795501</v>
      </c>
      <c r="J446" s="34">
        <f>IF(E446&gt;0, (G446-I446)/E446, "")</f>
        <v/>
      </c>
      <c r="K446" s="34">
        <f>IF(F446&gt;0, (G446-I446)/F446, "")</f>
        <v/>
      </c>
      <c r="L446" s="35" t="n">
        <v>40.07</v>
      </c>
      <c r="M446" s="34">
        <f>IF(AND(ISNUMBER(L446), L446&gt;0), (J446/L446)*42, "")</f>
        <v/>
      </c>
      <c r="N446" s="34">
        <f>IF(M446&lt;&gt;"", M446/10, "")</f>
        <v/>
      </c>
      <c r="O446" s="34">
        <f>M446</f>
        <v/>
      </c>
      <c r="P446" s="34">
        <f>IF(AND(M446&lt;&gt;"", J446&lt;&gt;""), M446-J446, "")</f>
        <v/>
      </c>
      <c r="Q446" s="41" t="inlineStr">
        <is>
          <t>Matched</t>
        </is>
      </c>
      <c r="R446" s="27" t="inlineStr">
        <is>
          <t>Deductions: Shortage: ₹2,048, Bardana: ₹2,690</t>
        </is>
      </c>
    </row>
    <row r="447">
      <c r="A447" s="20" t="n">
        <v>446</v>
      </c>
      <c r="B447" s="21" t="inlineStr">
        <is>
          <t>Mahavir Trading Company</t>
        </is>
      </c>
      <c r="C447" s="21" t="inlineStr">
        <is>
          <t>INWDMSD27/0435 / PO:0178</t>
        </is>
      </c>
      <c r="D447" s="20" t="inlineStr">
        <is>
          <t>29-04-2026</t>
        </is>
      </c>
      <c r="E447" s="37" t="n">
        <v>31.9</v>
      </c>
      <c r="F447" s="38" t="n">
        <v>319</v>
      </c>
      <c r="G447" s="39" t="n">
        <v>2152327.98</v>
      </c>
      <c r="H447" s="39" t="n">
        <v>2152327.98</v>
      </c>
      <c r="I447" s="39" t="n">
        <v>1254</v>
      </c>
      <c r="J447" s="39">
        <f>IF(E447&gt;0, (G447-I447)/E447, "")</f>
        <v/>
      </c>
      <c r="K447" s="39">
        <f>IF(F447&gt;0, (G447-I447)/F447, "")</f>
        <v/>
      </c>
      <c r="L447" s="40" t="n">
        <v>40.07</v>
      </c>
      <c r="M447" s="39">
        <f>IF(AND(ISNUMBER(L447), L447&gt;0), (J447/L447)*42, "")</f>
        <v/>
      </c>
      <c r="N447" s="39">
        <f>IF(M447&lt;&gt;"", M447/10, "")</f>
        <v/>
      </c>
      <c r="O447" s="39">
        <f>M447</f>
        <v/>
      </c>
      <c r="P447" s="39">
        <f>IF(AND(M447&lt;&gt;"", J447&lt;&gt;""), M447-J447, "")</f>
        <v/>
      </c>
      <c r="Q447" s="41" t="inlineStr">
        <is>
          <t>Matched</t>
        </is>
      </c>
      <c r="R447" s="21" t="inlineStr">
        <is>
          <t>Deductions: Bardana: ₹1,254</t>
        </is>
      </c>
    </row>
    <row r="448">
      <c r="A448" s="26" t="n">
        <v>447</v>
      </c>
      <c r="B448" s="27" t="inlineStr">
        <is>
          <t>Mahavir Trading Company</t>
        </is>
      </c>
      <c r="C448" s="27" t="inlineStr">
        <is>
          <t>INWDMSD27/0436 / PO:0134</t>
        </is>
      </c>
      <c r="D448" s="26" t="inlineStr">
        <is>
          <t>29-04-2026</t>
        </is>
      </c>
      <c r="E448" s="32" t="n">
        <v>41.59</v>
      </c>
      <c r="F448" s="33" t="n">
        <v>415.9</v>
      </c>
      <c r="G448" s="34" t="n">
        <v>2784600</v>
      </c>
      <c r="H448" s="34" t="n">
        <v>2784600</v>
      </c>
      <c r="I448" s="34" t="n">
        <v>1638</v>
      </c>
      <c r="J448" s="34">
        <f>IF(E448&gt;0, (G448-I448)/E448, "")</f>
        <v/>
      </c>
      <c r="K448" s="34">
        <f>IF(F448&gt;0, (G448-I448)/F448, "")</f>
        <v/>
      </c>
      <c r="L448" s="35" t="n">
        <v>40.55</v>
      </c>
      <c r="M448" s="34">
        <f>IF(AND(ISNUMBER(L448), L448&gt;0), (J448/L448)*42, "")</f>
        <v/>
      </c>
      <c r="N448" s="34">
        <f>IF(M448&lt;&gt;"", M448/10, "")</f>
        <v/>
      </c>
      <c r="O448" s="34">
        <f>M448</f>
        <v/>
      </c>
      <c r="P448" s="34">
        <f>IF(AND(M448&lt;&gt;"", J448&lt;&gt;""), M448-J448, "")</f>
        <v/>
      </c>
      <c r="Q448" s="41" t="inlineStr">
        <is>
          <t>Matched</t>
        </is>
      </c>
      <c r="R448" s="27" t="inlineStr">
        <is>
          <t>Deductions: Bardana: ₹1,638</t>
        </is>
      </c>
    </row>
    <row r="449">
      <c r="A449" s="20" t="n">
        <v>448</v>
      </c>
      <c r="B449" s="21" t="inlineStr">
        <is>
          <t>Mahavir Trading Company</t>
        </is>
      </c>
      <c r="C449" s="21" t="inlineStr">
        <is>
          <t>INWDMSD27/0438 / PO:0150</t>
        </is>
      </c>
      <c r="D449" s="20" t="inlineStr">
        <is>
          <t>29-04-2026</t>
        </is>
      </c>
      <c r="E449" s="37" t="n">
        <v>35.83</v>
      </c>
      <c r="F449" s="38" t="n">
        <v>358.3</v>
      </c>
      <c r="G449" s="39" t="n">
        <v>2398875.3</v>
      </c>
      <c r="H449" s="39" t="n">
        <v>2398875.3</v>
      </c>
      <c r="I449" s="39" t="n">
        <v>1410</v>
      </c>
      <c r="J449" s="39">
        <f>IF(E449&gt;0, (G449-I449)/E449, "")</f>
        <v/>
      </c>
      <c r="K449" s="39">
        <f>IF(F449&gt;0, (G449-I449)/F449, "")</f>
        <v/>
      </c>
      <c r="L449" s="40" t="n">
        <v>39.22</v>
      </c>
      <c r="M449" s="39">
        <f>IF(AND(ISNUMBER(L449), L449&gt;0), (J449/L449)*42, "")</f>
        <v/>
      </c>
      <c r="N449" s="39">
        <f>IF(M449&lt;&gt;"", M449/10, "")</f>
        <v/>
      </c>
      <c r="O449" s="39">
        <f>M449</f>
        <v/>
      </c>
      <c r="P449" s="39">
        <f>IF(AND(M449&lt;&gt;"", J449&lt;&gt;""), M449-J449, "")</f>
        <v/>
      </c>
      <c r="Q449" s="41" t="inlineStr">
        <is>
          <t>Matched</t>
        </is>
      </c>
      <c r="R449" s="21" t="inlineStr">
        <is>
          <t>Deductions: Bardana: ₹1,410</t>
        </is>
      </c>
    </row>
    <row r="450">
      <c r="A450" s="26" t="n">
        <v>449</v>
      </c>
      <c r="B450" s="27" t="inlineStr">
        <is>
          <t>Lucky Enterprises</t>
        </is>
      </c>
      <c r="C450" s="27" t="inlineStr">
        <is>
          <t>INWDMSD27/0439 / PO:0138</t>
        </is>
      </c>
      <c r="D450" s="26" t="inlineStr">
        <is>
          <t>29-04-2026</t>
        </is>
      </c>
      <c r="E450" s="32" t="n">
        <v>1.580000000000001</v>
      </c>
      <c r="F450" s="33" t="n">
        <v>15.80000000000001</v>
      </c>
      <c r="G450" s="34" t="n">
        <v>89724.8</v>
      </c>
      <c r="H450" s="34" t="n">
        <v>89724.8</v>
      </c>
      <c r="I450" s="34" t="n">
        <v>110</v>
      </c>
      <c r="J450" s="34">
        <f>IF(E450&gt;0, (G450-I450)/E450, "")</f>
        <v/>
      </c>
      <c r="K450" s="34">
        <f>IF(F450&gt;0, (G450-I450)/F450, "")</f>
        <v/>
      </c>
      <c r="L450" s="35" t="n">
        <v>40.19</v>
      </c>
      <c r="M450" s="34">
        <f>IF(AND(ISNUMBER(L450), L450&gt;0), (J450/L450)*42, "")</f>
        <v/>
      </c>
      <c r="N450" s="34">
        <f>IF(M450&lt;&gt;"", M450/10, "")</f>
        <v/>
      </c>
      <c r="O450" s="34">
        <f>M450</f>
        <v/>
      </c>
      <c r="P450" s="34">
        <f>IF(AND(M450&lt;&gt;"", J450&lt;&gt;""), M450-J450, "")</f>
        <v/>
      </c>
      <c r="Q450" s="41" t="inlineStr">
        <is>
          <t>Matched</t>
        </is>
      </c>
      <c r="R450" s="27" t="inlineStr">
        <is>
          <t>Deductions: Bardana: ₹110</t>
        </is>
      </c>
    </row>
    <row r="451">
      <c r="A451" s="20" t="n">
        <v>450</v>
      </c>
      <c r="B451" s="21" t="inlineStr">
        <is>
          <t>Lucky Enterprises</t>
        </is>
      </c>
      <c r="C451" s="21" t="inlineStr">
        <is>
          <t>INWDMSD27/0439 / PO:0137</t>
        </is>
      </c>
      <c r="D451" s="20" t="inlineStr">
        <is>
          <t>29-04-2026</t>
        </is>
      </c>
      <c r="E451" s="37" t="n">
        <v>33.72</v>
      </c>
      <c r="F451" s="38" t="n">
        <v>337.2</v>
      </c>
      <c r="G451" s="39" t="n">
        <v>2304200</v>
      </c>
      <c r="H451" s="39" t="n">
        <v>2304200</v>
      </c>
      <c r="I451" s="39" t="n">
        <v>11215</v>
      </c>
      <c r="J451" s="39">
        <f>IF(E451&gt;0, (G451-I451)/E451, "")</f>
        <v/>
      </c>
      <c r="K451" s="39">
        <f>IF(F451&gt;0, (G451-I451)/F451, "")</f>
        <v/>
      </c>
      <c r="L451" s="40" t="n">
        <v>40.19</v>
      </c>
      <c r="M451" s="39">
        <f>IF(AND(ISNUMBER(L451), L451&gt;0), (J451/L451)*42, "")</f>
        <v/>
      </c>
      <c r="N451" s="39">
        <f>IF(M451&lt;&gt;"", M451/10, "")</f>
        <v/>
      </c>
      <c r="O451" s="39">
        <f>M451</f>
        <v/>
      </c>
      <c r="P451" s="39">
        <f>IF(AND(M451&lt;&gt;"", J451&lt;&gt;""), M451-J451, "")</f>
        <v/>
      </c>
      <c r="Q451" s="41" t="inlineStr">
        <is>
          <t>Matched</t>
        </is>
      </c>
      <c r="R451" s="21" t="inlineStr">
        <is>
          <t>Deductions: Shortage: ₹8,405, Bardana: ₹2,810</t>
        </is>
      </c>
    </row>
    <row r="452">
      <c r="A452" s="26" t="n">
        <v>451</v>
      </c>
      <c r="B452" s="27" t="inlineStr">
        <is>
          <t>Pankaj Bogi &amp; Company</t>
        </is>
      </c>
      <c r="C452" s="27" t="inlineStr">
        <is>
          <t>INWDMSD27/0440 / PO:0170</t>
        </is>
      </c>
      <c r="D452" s="26" t="inlineStr">
        <is>
          <t>29-04-2026</t>
        </is>
      </c>
      <c r="E452" s="32" t="n">
        <v>39.03</v>
      </c>
      <c r="F452" s="33" t="n">
        <v>390.3</v>
      </c>
      <c r="G452" s="34" t="n">
        <v>2683952.73</v>
      </c>
      <c r="H452" s="34" t="n">
        <v>2683952.73</v>
      </c>
      <c r="I452" s="34" t="n">
        <v>0</v>
      </c>
      <c r="J452" s="34">
        <f>IF(E452&gt;0, (G452-I452)/E452, "")</f>
        <v/>
      </c>
      <c r="K452" s="34">
        <f>IF(F452&gt;0, (G452-I452)/F452, "")</f>
        <v/>
      </c>
      <c r="L452" s="35" t="n">
        <v>40.32</v>
      </c>
      <c r="M452" s="34">
        <f>IF(AND(ISNUMBER(L452), L452&gt;0), (J452/L452)*42, "")</f>
        <v/>
      </c>
      <c r="N452" s="34">
        <f>IF(M452&lt;&gt;"", M452/10, "")</f>
        <v/>
      </c>
      <c r="O452" s="34">
        <f>M452</f>
        <v/>
      </c>
      <c r="P452" s="34">
        <f>IF(AND(M452&lt;&gt;"", J452&lt;&gt;""), M452-J452, "")</f>
        <v/>
      </c>
      <c r="Q452" s="41" t="inlineStr">
        <is>
          <t>Matched</t>
        </is>
      </c>
      <c r="R452" s="27" t="inlineStr">
        <is>
          <t>Fully reconciled &amp; verified</t>
        </is>
      </c>
    </row>
    <row r="453">
      <c r="A453" s="20" t="n">
        <v>452</v>
      </c>
      <c r="B453" s="21" t="inlineStr">
        <is>
          <t>Jai Sri Rama Trading Company</t>
        </is>
      </c>
      <c r="C453" s="21" t="inlineStr">
        <is>
          <t>INWDMSD27/0442 / PO:0172</t>
        </is>
      </c>
      <c r="D453" s="20" t="inlineStr">
        <is>
          <t>30-04-2026</t>
        </is>
      </c>
      <c r="E453" s="37" t="n">
        <v>32.27</v>
      </c>
      <c r="F453" s="38" t="n">
        <v>322.7</v>
      </c>
      <c r="G453" s="39" t="n">
        <v>2190019.44</v>
      </c>
      <c r="H453" s="39" t="n">
        <v>2190019.44</v>
      </c>
      <c r="I453" s="39" t="n">
        <v>11139.32</v>
      </c>
      <c r="J453" s="39">
        <f>IF(E453&gt;0, (G453-I453)/E453, "")</f>
        <v/>
      </c>
      <c r="K453" s="39">
        <f>IF(F453&gt;0, (G453-I453)/F453, "")</f>
        <v/>
      </c>
      <c r="L453" s="40" t="n">
        <v>39.9</v>
      </c>
      <c r="M453" s="39">
        <f>IF(AND(ISNUMBER(L453), L453&gt;0), (J453/L453)*42, "")</f>
        <v/>
      </c>
      <c r="N453" s="39">
        <f>IF(M453&lt;&gt;"", M453/10, "")</f>
        <v/>
      </c>
      <c r="O453" s="39">
        <f>M453</f>
        <v/>
      </c>
      <c r="P453" s="39">
        <f>IF(AND(M453&lt;&gt;"", J453&lt;&gt;""), M453-J453, "")</f>
        <v/>
      </c>
      <c r="Q453" s="41" t="inlineStr">
        <is>
          <t>Matched</t>
        </is>
      </c>
      <c r="R453" s="21" t="inlineStr">
        <is>
          <t>Deductions: Shortage: ₹8,202, Bardana: ₹2,937</t>
        </is>
      </c>
    </row>
    <row r="454">
      <c r="A454" s="26" t="n">
        <v>453</v>
      </c>
      <c r="B454" s="27" t="inlineStr">
        <is>
          <t>Jai Sri Rama Trading Company</t>
        </is>
      </c>
      <c r="C454" s="27" t="inlineStr">
        <is>
          <t>INWDMSD27/0443 / PO:0174</t>
        </is>
      </c>
      <c r="D454" s="26" t="inlineStr">
        <is>
          <t>30-04-2026</t>
        </is>
      </c>
      <c r="E454" s="32" t="n">
        <v>36.42</v>
      </c>
      <c r="F454" s="33" t="n">
        <v>364.2</v>
      </c>
      <c r="G454" s="34" t="n">
        <v>2456160.79</v>
      </c>
      <c r="H454" s="34" t="n">
        <v>2456160.79</v>
      </c>
      <c r="I454" s="34" t="n">
        <v>5621.347666666667</v>
      </c>
      <c r="J454" s="34">
        <f>IF(E454&gt;0, (G454-I454)/E454, "")</f>
        <v/>
      </c>
      <c r="K454" s="34">
        <f>IF(F454&gt;0, (G454-I454)/F454, "")</f>
        <v/>
      </c>
      <c r="L454" s="35" t="n">
        <v>39.85</v>
      </c>
      <c r="M454" s="34">
        <f>IF(AND(ISNUMBER(L454), L454&gt;0), (J454/L454)*42, "")</f>
        <v/>
      </c>
      <c r="N454" s="34">
        <f>IF(M454&lt;&gt;"", M454/10, "")</f>
        <v/>
      </c>
      <c r="O454" s="34">
        <f>M454</f>
        <v/>
      </c>
      <c r="P454" s="34">
        <f>IF(AND(M454&lt;&gt;"", J454&lt;&gt;""), M454-J454, "")</f>
        <v/>
      </c>
      <c r="Q454" s="41" t="inlineStr">
        <is>
          <t>Matched</t>
        </is>
      </c>
      <c r="R454" s="27" t="inlineStr">
        <is>
          <t>Deductions: Shortage: ₹2,316, Bardana: ₹3,306</t>
        </is>
      </c>
    </row>
    <row r="455">
      <c r="A455" s="20" t="n">
        <v>454</v>
      </c>
      <c r="B455" s="21" t="inlineStr">
        <is>
          <t>Jai Sri Rama Trading Company</t>
        </is>
      </c>
      <c r="C455" s="21" t="inlineStr">
        <is>
          <t>INWDMSD27/0444 / PO:0186</t>
        </is>
      </c>
      <c r="D455" s="20" t="inlineStr">
        <is>
          <t>30-04-2026</t>
        </is>
      </c>
      <c r="E455" s="37" t="n">
        <v>31.26</v>
      </c>
      <c r="F455" s="38" t="n">
        <v>312.6</v>
      </c>
      <c r="G455" s="39" t="n">
        <v>2129935.97</v>
      </c>
      <c r="H455" s="39" t="n">
        <v>2129935.97</v>
      </c>
      <c r="I455" s="39" t="n">
        <v>23729.98498867928</v>
      </c>
      <c r="J455" s="39">
        <f>IF(E455&gt;0, (G455-I455)/E455, "")</f>
        <v/>
      </c>
      <c r="K455" s="39">
        <f>IF(F455&gt;0, (G455-I455)/F455, "")</f>
        <v/>
      </c>
      <c r="L455" s="40" t="n">
        <v>39.53</v>
      </c>
      <c r="M455" s="39">
        <f>IF(AND(ISNUMBER(L455), L455&gt;0), (J455/L455)*42, "")</f>
        <v/>
      </c>
      <c r="N455" s="39">
        <f>IF(M455&lt;&gt;"", M455/10, "")</f>
        <v/>
      </c>
      <c r="O455" s="39">
        <f>M455</f>
        <v/>
      </c>
      <c r="P455" s="39">
        <f>IF(AND(M455&lt;&gt;"", J455&lt;&gt;""), M455-J455, "")</f>
        <v/>
      </c>
      <c r="Q455" s="41" t="inlineStr">
        <is>
          <t>Matched</t>
        </is>
      </c>
      <c r="R455" s="21" t="inlineStr">
        <is>
          <t>Deductions: Oil: ₹20,897, Bardana: ₹2,832</t>
        </is>
      </c>
    </row>
    <row r="456">
      <c r="A456" s="26" t="n">
        <v>455</v>
      </c>
      <c r="B456" s="27" t="inlineStr">
        <is>
          <t>Jai Sri Rama Trading Company</t>
        </is>
      </c>
      <c r="C456" s="27" t="inlineStr">
        <is>
          <t>INWDMSD27/0445 / PO:0187</t>
        </is>
      </c>
      <c r="D456" s="26" t="inlineStr">
        <is>
          <t>30-04-2026</t>
        </is>
      </c>
      <c r="E456" s="32" t="n">
        <v>38.96</v>
      </c>
      <c r="F456" s="33" t="n">
        <v>389.6</v>
      </c>
      <c r="G456" s="34" t="n">
        <v>2652188.53</v>
      </c>
      <c r="H456" s="34" t="n">
        <v>2652188.53</v>
      </c>
      <c r="I456" s="34" t="n">
        <v>6355.051833333333</v>
      </c>
      <c r="J456" s="34">
        <f>IF(E456&gt;0, (G456-I456)/E456, "")</f>
        <v/>
      </c>
      <c r="K456" s="34">
        <f>IF(F456&gt;0, (G456-I456)/F456, "")</f>
        <v/>
      </c>
      <c r="L456" s="35" t="n">
        <v>39.63</v>
      </c>
      <c r="M456" s="34">
        <f>IF(AND(ISNUMBER(L456), L456&gt;0), (J456/L456)*42, "")</f>
        <v/>
      </c>
      <c r="N456" s="34">
        <f>IF(M456&lt;&gt;"", M456/10, "")</f>
        <v/>
      </c>
      <c r="O456" s="34">
        <f>M456</f>
        <v/>
      </c>
      <c r="P456" s="34">
        <f>IF(AND(M456&lt;&gt;"", J456&lt;&gt;""), M456-J456, "")</f>
        <v/>
      </c>
      <c r="Q456" s="41" t="inlineStr">
        <is>
          <t>Matched</t>
        </is>
      </c>
      <c r="R456" s="27" t="inlineStr">
        <is>
          <t>Deductions: Shortage: ₹2,819, Bardana: ₹3,536</t>
        </is>
      </c>
    </row>
    <row r="457">
      <c r="A457" s="20" t="n">
        <v>456</v>
      </c>
      <c r="B457" s="21" t="inlineStr">
        <is>
          <t>Lucky Enterprises</t>
        </is>
      </c>
      <c r="C457" s="21" t="inlineStr">
        <is>
          <t>INWDMSD27/0446 / PO:0175</t>
        </is>
      </c>
      <c r="D457" s="20" t="inlineStr">
        <is>
          <t>30-04-2026</t>
        </is>
      </c>
      <c r="E457" s="37" t="n">
        <v>25.07</v>
      </c>
      <c r="F457" s="38" t="n">
        <v>250.7</v>
      </c>
      <c r="G457" s="39" t="n">
        <v>1702220.8</v>
      </c>
      <c r="H457" s="39" t="n">
        <v>1702220.8</v>
      </c>
      <c r="I457" s="39" t="n">
        <v>2065</v>
      </c>
      <c r="J457" s="39">
        <f>IF(E457&gt;0, (G457-I457)/E457, "")</f>
        <v/>
      </c>
      <c r="K457" s="39">
        <f>IF(F457&gt;0, (G457-I457)/F457, "")</f>
        <v/>
      </c>
      <c r="L457" s="40" t="n">
        <v>40.33</v>
      </c>
      <c r="M457" s="39">
        <f>IF(AND(ISNUMBER(L457), L457&gt;0), (J457/L457)*42, "")</f>
        <v/>
      </c>
      <c r="N457" s="39">
        <f>IF(M457&lt;&gt;"", M457/10, "")</f>
        <v/>
      </c>
      <c r="O457" s="39">
        <f>M457</f>
        <v/>
      </c>
      <c r="P457" s="39">
        <f>IF(AND(M457&lt;&gt;"", J457&lt;&gt;""), M457-J457, "")</f>
        <v/>
      </c>
      <c r="Q457" s="41" t="inlineStr">
        <is>
          <t>Matched</t>
        </is>
      </c>
      <c r="R457" s="21" t="inlineStr">
        <is>
          <t>Deductions: Bardana: ₹2,065</t>
        </is>
      </c>
    </row>
    <row r="458">
      <c r="A458" s="26" t="n">
        <v>457</v>
      </c>
      <c r="B458" s="27" t="inlineStr">
        <is>
          <t>Pankaj Bogi &amp; Company</t>
        </is>
      </c>
      <c r="C458" s="27" t="inlineStr">
        <is>
          <t>INWDMSD27/0447 / PO:0170</t>
        </is>
      </c>
      <c r="D458" s="26" t="inlineStr">
        <is>
          <t>30-04-2026</t>
        </is>
      </c>
      <c r="E458" s="32" t="n">
        <v>38.86</v>
      </c>
      <c r="F458" s="33" t="n">
        <v>388.6</v>
      </c>
      <c r="G458" s="34" t="n">
        <v>2667256.29</v>
      </c>
      <c r="H458" s="34" t="n">
        <v>2667256.29</v>
      </c>
      <c r="I458" s="34" t="n">
        <v>0</v>
      </c>
      <c r="J458" s="34">
        <f>IF(E458&gt;0, (G458-I458)/E458, "")</f>
        <v/>
      </c>
      <c r="K458" s="34">
        <f>IF(F458&gt;0, (G458-I458)/F458, "")</f>
        <v/>
      </c>
      <c r="L458" s="35" t="n">
        <v>40.43</v>
      </c>
      <c r="M458" s="34">
        <f>IF(AND(ISNUMBER(L458), L458&gt;0), (J458/L458)*42, "")</f>
        <v/>
      </c>
      <c r="N458" s="34">
        <f>IF(M458&lt;&gt;"", M458/10, "")</f>
        <v/>
      </c>
      <c r="O458" s="34">
        <f>M458</f>
        <v/>
      </c>
      <c r="P458" s="34">
        <f>IF(AND(M458&lt;&gt;"", J458&lt;&gt;""), M458-J458, "")</f>
        <v/>
      </c>
      <c r="Q458" s="41" t="inlineStr">
        <is>
          <t>Matched</t>
        </is>
      </c>
      <c r="R458" s="27" t="inlineStr">
        <is>
          <t>Fully reconciled &amp; verified</t>
        </is>
      </c>
    </row>
    <row r="459">
      <c r="A459" s="20" t="n">
        <v>458</v>
      </c>
      <c r="B459" s="21" t="inlineStr">
        <is>
          <t>Mahavir Trading Company</t>
        </is>
      </c>
      <c r="C459" s="21" t="inlineStr">
        <is>
          <t>INWDMSD27/0448 / PO:0150</t>
        </is>
      </c>
      <c r="D459" s="20" t="inlineStr">
        <is>
          <t>30-04-2026</t>
        </is>
      </c>
      <c r="E459" s="37" t="n">
        <v>35.9</v>
      </c>
      <c r="F459" s="38" t="n">
        <v>359</v>
      </c>
      <c r="G459" s="39" t="n">
        <v>2398878.83</v>
      </c>
      <c r="H459" s="39" t="n">
        <v>2398878.83</v>
      </c>
      <c r="I459" s="39" t="n">
        <v>1410</v>
      </c>
      <c r="J459" s="39">
        <f>IF(E459&gt;0, (G459-I459)/E459, "")</f>
        <v/>
      </c>
      <c r="K459" s="39">
        <f>IF(F459&gt;0, (G459-I459)/F459, "")</f>
        <v/>
      </c>
      <c r="L459" s="40" t="n">
        <v>40.92</v>
      </c>
      <c r="M459" s="39">
        <f>IF(AND(ISNUMBER(L459), L459&gt;0), (J459/L459)*42, "")</f>
        <v/>
      </c>
      <c r="N459" s="39">
        <f>IF(M459&lt;&gt;"", M459/10, "")</f>
        <v/>
      </c>
      <c r="O459" s="39">
        <f>M459</f>
        <v/>
      </c>
      <c r="P459" s="39">
        <f>IF(AND(M459&lt;&gt;"", J459&lt;&gt;""), M459-J459, "")</f>
        <v/>
      </c>
      <c r="Q459" s="41" t="inlineStr">
        <is>
          <t>Matched</t>
        </is>
      </c>
      <c r="R459" s="21" t="inlineStr">
        <is>
          <t>Deductions: Bardana: ₹1,410</t>
        </is>
      </c>
    </row>
    <row r="460">
      <c r="A460" s="26" t="n">
        <v>459</v>
      </c>
      <c r="B460" s="27" t="inlineStr">
        <is>
          <t>Mahavir Trading Company</t>
        </is>
      </c>
      <c r="C460" s="27" t="inlineStr">
        <is>
          <t>INWDMSD27/0449 / PO:0150</t>
        </is>
      </c>
      <c r="D460" s="26" t="inlineStr">
        <is>
          <t>30-04-2026</t>
        </is>
      </c>
      <c r="E460" s="32" t="n">
        <v>39.6</v>
      </c>
      <c r="F460" s="33" t="n">
        <v>396</v>
      </c>
      <c r="G460" s="34" t="n">
        <v>2650637.09</v>
      </c>
      <c r="H460" s="34" t="n">
        <v>2650637.09</v>
      </c>
      <c r="I460" s="34" t="n">
        <v>1558</v>
      </c>
      <c r="J460" s="34">
        <f>IF(E460&gt;0, (G460-I460)/E460, "")</f>
        <v/>
      </c>
      <c r="K460" s="34">
        <f>IF(F460&gt;0, (G460-I460)/F460, "")</f>
        <v/>
      </c>
      <c r="L460" s="35" t="n">
        <v>39.72</v>
      </c>
      <c r="M460" s="34">
        <f>IF(AND(ISNUMBER(L460), L460&gt;0), (J460/L460)*42, "")</f>
        <v/>
      </c>
      <c r="N460" s="34">
        <f>IF(M460&lt;&gt;"", M460/10, "")</f>
        <v/>
      </c>
      <c r="O460" s="34">
        <f>M460</f>
        <v/>
      </c>
      <c r="P460" s="34">
        <f>IF(AND(M460&lt;&gt;"", J460&lt;&gt;""), M460-J460, "")</f>
        <v/>
      </c>
      <c r="Q460" s="41" t="inlineStr">
        <is>
          <t>Matched</t>
        </is>
      </c>
      <c r="R460" s="27" t="inlineStr">
        <is>
          <t>Deductions: Bardana: ₹1,558</t>
        </is>
      </c>
    </row>
    <row r="461">
      <c r="A461" s="20" t="n">
        <v>460</v>
      </c>
      <c r="B461" s="21" t="inlineStr">
        <is>
          <t>Lucky Enterprises</t>
        </is>
      </c>
      <c r="C461" s="21" t="inlineStr">
        <is>
          <t>INWDMSD27/0450 / PO:0177</t>
        </is>
      </c>
      <c r="D461" s="20" t="inlineStr">
        <is>
          <t>30-04-2026</t>
        </is>
      </c>
      <c r="E461" s="37" t="n">
        <v>16.38</v>
      </c>
      <c r="F461" s="38" t="n">
        <v>163.8</v>
      </c>
      <c r="G461" s="39" t="n">
        <v>1124050.2</v>
      </c>
      <c r="H461" s="39" t="n">
        <v>1124050.2</v>
      </c>
      <c r="I461" s="39" t="n">
        <v>1365</v>
      </c>
      <c r="J461" s="39">
        <f>IF(E461&gt;0, (G461-I461)/E461, "")</f>
        <v/>
      </c>
      <c r="K461" s="39">
        <f>IF(F461&gt;0, (G461-I461)/F461, "")</f>
        <v/>
      </c>
      <c r="L461" s="40" t="n">
        <v>40.53</v>
      </c>
      <c r="M461" s="39">
        <f>IF(AND(ISNUMBER(L461), L461&gt;0), (J461/L461)*42, "")</f>
        <v/>
      </c>
      <c r="N461" s="39">
        <f>IF(M461&lt;&gt;"", M461/10, "")</f>
        <v/>
      </c>
      <c r="O461" s="39">
        <f>M461</f>
        <v/>
      </c>
      <c r="P461" s="39">
        <f>IF(AND(M461&lt;&gt;"", J461&lt;&gt;""), M461-J461, "")</f>
        <v/>
      </c>
      <c r="Q461" s="41" t="inlineStr">
        <is>
          <t>Matched</t>
        </is>
      </c>
      <c r="R461" s="21" t="inlineStr">
        <is>
          <t>Deductions: Bardana: ₹1,365</t>
        </is>
      </c>
    </row>
    <row r="462">
      <c r="A462" s="26" t="n">
        <v>461</v>
      </c>
      <c r="B462" s="27" t="inlineStr">
        <is>
          <t>Lucky Enterprises</t>
        </is>
      </c>
      <c r="C462" s="27" t="inlineStr">
        <is>
          <t>INWDMSD27/0450 / PO:0137</t>
        </is>
      </c>
      <c r="D462" s="26" t="inlineStr">
        <is>
          <t>30-04-2026</t>
        </is>
      </c>
      <c r="E462" s="32" t="n">
        <v>14.82</v>
      </c>
      <c r="F462" s="33" t="n">
        <v>148.2</v>
      </c>
      <c r="G462" s="34" t="n">
        <v>1012700</v>
      </c>
      <c r="H462" s="34" t="n">
        <v>1012700</v>
      </c>
      <c r="I462" s="34" t="n">
        <v>1235</v>
      </c>
      <c r="J462" s="34">
        <f>IF(E462&gt;0, (G462-I462)/E462, "")</f>
        <v/>
      </c>
      <c r="K462" s="34">
        <f>IF(F462&gt;0, (G462-I462)/F462, "")</f>
        <v/>
      </c>
      <c r="L462" s="35" t="n">
        <v>40.53</v>
      </c>
      <c r="M462" s="34">
        <f>IF(AND(ISNUMBER(L462), L462&gt;0), (J462/L462)*42, "")</f>
        <v/>
      </c>
      <c r="N462" s="34">
        <f>IF(M462&lt;&gt;"", M462/10, "")</f>
        <v/>
      </c>
      <c r="O462" s="34">
        <f>M462</f>
        <v/>
      </c>
      <c r="P462" s="34">
        <f>IF(AND(M462&lt;&gt;"", J462&lt;&gt;""), M462-J462, "")</f>
        <v/>
      </c>
      <c r="Q462" s="41" t="inlineStr">
        <is>
          <t>Matched</t>
        </is>
      </c>
      <c r="R462" s="27" t="inlineStr">
        <is>
          <t>Deductions: Bardana: ₹1,235</t>
        </is>
      </c>
    </row>
    <row r="463">
      <c r="A463" s="20" t="n">
        <v>462</v>
      </c>
      <c r="B463" s="21" t="inlineStr">
        <is>
          <t>Lucky Enterprises</t>
        </is>
      </c>
      <c r="C463" s="21" t="inlineStr">
        <is>
          <t>INWDMSD27/0450 / PO:0176</t>
        </is>
      </c>
      <c r="D463" s="20" t="inlineStr">
        <is>
          <t>30-04-2026</t>
        </is>
      </c>
      <c r="E463" s="37" t="n">
        <v>2.34</v>
      </c>
      <c r="F463" s="38" t="n">
        <v>23.4</v>
      </c>
      <c r="G463" s="39" t="n">
        <v>131852.8</v>
      </c>
      <c r="H463" s="39" t="n">
        <v>131852.8</v>
      </c>
      <c r="I463" s="39" t="n">
        <v>160</v>
      </c>
      <c r="J463" s="39">
        <f>IF(E463&gt;0, (G463-I463)/E463, "")</f>
        <v/>
      </c>
      <c r="K463" s="39">
        <f>IF(F463&gt;0, (G463-I463)/F463, "")</f>
        <v/>
      </c>
      <c r="L463" s="40" t="n">
        <v>40.02</v>
      </c>
      <c r="M463" s="39">
        <f>IF(AND(ISNUMBER(L463), L463&gt;0), (J463/L463)*42, "")</f>
        <v/>
      </c>
      <c r="N463" s="39">
        <f>IF(M463&lt;&gt;"", M463/10, "")</f>
        <v/>
      </c>
      <c r="O463" s="39">
        <f>M463</f>
        <v/>
      </c>
      <c r="P463" s="39">
        <f>IF(AND(M463&lt;&gt;"", J463&lt;&gt;""), M463-J463, "")</f>
        <v/>
      </c>
      <c r="Q463" s="41" t="inlineStr">
        <is>
          <t>Matched</t>
        </is>
      </c>
      <c r="R463" s="21" t="inlineStr">
        <is>
          <t>Deductions: Bardana: ₹160</t>
        </is>
      </c>
    </row>
    <row r="464">
      <c r="A464" s="26" t="n">
        <v>463</v>
      </c>
      <c r="B464" s="27" t="inlineStr">
        <is>
          <t>Ram Dayal Ved Prakash</t>
        </is>
      </c>
      <c r="C464" s="27" t="inlineStr">
        <is>
          <t>INWDMSD27/0451 / PO:0185</t>
        </is>
      </c>
      <c r="D464" s="26" t="inlineStr">
        <is>
          <t>30-04-2026</t>
        </is>
      </c>
      <c r="E464" s="32" t="n">
        <v>31.43</v>
      </c>
      <c r="F464" s="33" t="n">
        <v>314.3</v>
      </c>
      <c r="G464" s="34" t="n">
        <v>2113828.83</v>
      </c>
      <c r="H464" s="34" t="n">
        <v>2113828.83</v>
      </c>
      <c r="I464" s="34" t="n">
        <v>0</v>
      </c>
      <c r="J464" s="34">
        <f>IF(E464&gt;0, (G464-I464)/E464, "")</f>
        <v/>
      </c>
      <c r="K464" s="34">
        <f>IF(F464&gt;0, (G464-I464)/F464, "")</f>
        <v/>
      </c>
      <c r="L464" s="35" t="n">
        <v>40.91</v>
      </c>
      <c r="M464" s="34">
        <f>IF(AND(ISNUMBER(L464), L464&gt;0), (J464/L464)*42, "")</f>
        <v/>
      </c>
      <c r="N464" s="34">
        <f>IF(M464&lt;&gt;"", M464/10, "")</f>
        <v/>
      </c>
      <c r="O464" s="34">
        <f>M464</f>
        <v/>
      </c>
      <c r="P464" s="34">
        <f>IF(AND(M464&lt;&gt;"", J464&lt;&gt;""), M464-J464, "")</f>
        <v/>
      </c>
      <c r="Q464" s="41" t="inlineStr">
        <is>
          <t>Matched</t>
        </is>
      </c>
      <c r="R464" s="27" t="inlineStr">
        <is>
          <t>Fully reconciled &amp; verified</t>
        </is>
      </c>
    </row>
    <row r="465">
      <c r="A465" s="20" t="n">
        <v>464</v>
      </c>
      <c r="B465" s="21" t="inlineStr">
        <is>
          <t>Bhawani Trading Company</t>
        </is>
      </c>
      <c r="C465" s="21" t="inlineStr">
        <is>
          <t>INWDMSD27/0452 / PO:0167</t>
        </is>
      </c>
      <c r="D465" s="20" t="inlineStr">
        <is>
          <t>30-04-2026</t>
        </is>
      </c>
      <c r="E465" s="37" t="n">
        <v>24.56</v>
      </c>
      <c r="F465" s="38" t="n">
        <v>245.6</v>
      </c>
      <c r="G465" s="39" t="n">
        <v>1695991.92</v>
      </c>
      <c r="H465" s="39" t="n">
        <v>1695991.92</v>
      </c>
      <c r="I465" s="39" t="n">
        <v>4595.052</v>
      </c>
      <c r="J465" s="39">
        <f>IF(E465&gt;0, (G465-I465)/E465, "")</f>
        <v/>
      </c>
      <c r="K465" s="39">
        <f>IF(F465&gt;0, (G465-I465)/F465, "")</f>
        <v/>
      </c>
      <c r="L465" s="40" t="n">
        <v>40.02</v>
      </c>
      <c r="M465" s="39">
        <f>IF(AND(ISNUMBER(L465), L465&gt;0), (J465/L465)*42, "")</f>
        <v/>
      </c>
      <c r="N465" s="39">
        <f>IF(M465&lt;&gt;"", M465/10, "")</f>
        <v/>
      </c>
      <c r="O465" s="39">
        <f>M465</f>
        <v/>
      </c>
      <c r="P465" s="39">
        <f>IF(AND(M465&lt;&gt;"", J465&lt;&gt;""), M465-J465, "")</f>
        <v/>
      </c>
      <c r="Q465" s="41" t="inlineStr">
        <is>
          <t>Matched</t>
        </is>
      </c>
      <c r="R465" s="21" t="inlineStr">
        <is>
          <t>Deductions: Shortage: ₹4,595</t>
        </is>
      </c>
    </row>
    <row r="466">
      <c r="A466" s="26" t="n">
        <v>465</v>
      </c>
      <c r="B466" s="27" t="inlineStr">
        <is>
          <t>Mahavir Trading Company</t>
        </is>
      </c>
      <c r="C466" s="27" t="inlineStr">
        <is>
          <t>INWDMSD27/0453 / PO:0178</t>
        </is>
      </c>
      <c r="D466" s="26" t="inlineStr">
        <is>
          <t>30-04-2026</t>
        </is>
      </c>
      <c r="E466" s="32" t="n">
        <v>33.73</v>
      </c>
      <c r="F466" s="33" t="n">
        <v>337.3</v>
      </c>
      <c r="G466" s="34" t="n">
        <v>2286204.84</v>
      </c>
      <c r="H466" s="34" t="n">
        <v>2286204.84</v>
      </c>
      <c r="I466" s="34" t="n">
        <v>2636.4412</v>
      </c>
      <c r="J466" s="34">
        <f>IF(E466&gt;0, (G466-I466)/E466, "")</f>
        <v/>
      </c>
      <c r="K466" s="34">
        <f>IF(F466&gt;0, (G466-I466)/F466, "")</f>
        <v/>
      </c>
      <c r="L466" s="35" t="n">
        <v>40.01</v>
      </c>
      <c r="M466" s="34">
        <f>IF(AND(ISNUMBER(L466), L466&gt;0), (J466/L466)*42, "")</f>
        <v/>
      </c>
      <c r="N466" s="34">
        <f>IF(M466&lt;&gt;"", M466/10, "")</f>
        <v/>
      </c>
      <c r="O466" s="34">
        <f>M466</f>
        <v/>
      </c>
      <c r="P466" s="34">
        <f>IF(AND(M466&lt;&gt;"", J466&lt;&gt;""), M466-J466, "")</f>
        <v/>
      </c>
      <c r="Q466" s="41" t="inlineStr">
        <is>
          <t>Matched</t>
        </is>
      </c>
      <c r="R466" s="27" t="inlineStr">
        <is>
          <t>Deductions: Shortage: ₹1,304, Bardana: ₹1,332</t>
        </is>
      </c>
    </row>
    <row r="467">
      <c r="A467" s="20" t="n">
        <v>466</v>
      </c>
      <c r="B467" s="21" t="inlineStr">
        <is>
          <t>Mahavir Trading Company</t>
        </is>
      </c>
      <c r="C467" s="21" t="inlineStr">
        <is>
          <t>INWDMSD27/0454 / PO:0150</t>
        </is>
      </c>
      <c r="D467" s="20" t="inlineStr">
        <is>
          <t>30-04-2026</t>
        </is>
      </c>
      <c r="E467" s="37" t="n">
        <v>13.36</v>
      </c>
      <c r="F467" s="38" t="n">
        <v>133.6</v>
      </c>
      <c r="G467" s="39" t="n">
        <v>894900.9</v>
      </c>
      <c r="H467" s="39" t="n">
        <v>894900.9</v>
      </c>
      <c r="I467" s="39" t="n">
        <v>526</v>
      </c>
      <c r="J467" s="39">
        <f>IF(E467&gt;0, (G467-I467)/E467, "")</f>
        <v/>
      </c>
      <c r="K467" s="39">
        <f>IF(F467&gt;0, (G467-I467)/F467, "")</f>
        <v/>
      </c>
      <c r="L467" s="40" t="n">
        <v>40.13</v>
      </c>
      <c r="M467" s="39">
        <f>IF(AND(ISNUMBER(L467), L467&gt;0), (J467/L467)*42, "")</f>
        <v/>
      </c>
      <c r="N467" s="39">
        <f>IF(M467&lt;&gt;"", M467/10, "")</f>
        <v/>
      </c>
      <c r="O467" s="39">
        <f>M467</f>
        <v/>
      </c>
      <c r="P467" s="39">
        <f>IF(AND(M467&lt;&gt;"", J467&lt;&gt;""), M467-J467, "")</f>
        <v/>
      </c>
      <c r="Q467" s="41" t="inlineStr">
        <is>
          <t>Matched</t>
        </is>
      </c>
      <c r="R467" s="21" t="inlineStr">
        <is>
          <t>Deductions: Bardana: ₹526</t>
        </is>
      </c>
    </row>
    <row r="468">
      <c r="A468" s="26" t="n">
        <v>467</v>
      </c>
      <c r="B468" s="27" t="inlineStr">
        <is>
          <t>Pankaj Bogi &amp; Company</t>
        </is>
      </c>
      <c r="C468" s="27" t="inlineStr">
        <is>
          <t>INWDMSD27/0455 / PO:0170</t>
        </is>
      </c>
      <c r="D468" s="26" t="inlineStr">
        <is>
          <t>30-04-2026</t>
        </is>
      </c>
      <c r="E468" s="32" t="n">
        <v>42.46</v>
      </c>
      <c r="F468" s="33" t="n">
        <v>424.6</v>
      </c>
      <c r="G468" s="34" t="n">
        <v>2917702.89</v>
      </c>
      <c r="H468" s="34" t="n">
        <v>2917702.89</v>
      </c>
      <c r="I468" s="34" t="n">
        <v>0</v>
      </c>
      <c r="J468" s="34">
        <f>IF(E468&gt;0, (G468-I468)/E468, "")</f>
        <v/>
      </c>
      <c r="K468" s="34">
        <f>IF(F468&gt;0, (G468-I468)/F468, "")</f>
        <v/>
      </c>
      <c r="L468" s="35" t="n">
        <v>40.64</v>
      </c>
      <c r="M468" s="34">
        <f>IF(AND(ISNUMBER(L468), L468&gt;0), (J468/L468)*42, "")</f>
        <v/>
      </c>
      <c r="N468" s="34">
        <f>IF(M468&lt;&gt;"", M468/10, "")</f>
        <v/>
      </c>
      <c r="O468" s="34">
        <f>M468</f>
        <v/>
      </c>
      <c r="P468" s="34">
        <f>IF(AND(M468&lt;&gt;"", J468&lt;&gt;""), M468-J468, "")</f>
        <v/>
      </c>
      <c r="Q468" s="41" t="inlineStr">
        <is>
          <t>Matched</t>
        </is>
      </c>
      <c r="R468" s="27" t="inlineStr">
        <is>
          <t>Fully reconciled &amp; verified</t>
        </is>
      </c>
    </row>
    <row r="469">
      <c r="A469" s="20" t="n">
        <v>468</v>
      </c>
      <c r="B469" s="21" t="inlineStr">
        <is>
          <t>Mahavir Trading Company</t>
        </is>
      </c>
      <c r="C469" s="21" t="inlineStr">
        <is>
          <t>INWDMSD27/0456 / PO:0178</t>
        </is>
      </c>
      <c r="D469" s="20" t="inlineStr">
        <is>
          <t>30-04-2026</t>
        </is>
      </c>
      <c r="E469" s="37" t="n">
        <v>20.19</v>
      </c>
      <c r="F469" s="38" t="n">
        <v>201.9</v>
      </c>
      <c r="G469" s="39" t="n">
        <v>1359365.04</v>
      </c>
      <c r="H469" s="39" t="n">
        <v>1359365.04</v>
      </c>
      <c r="I469" s="39" t="n">
        <v>792</v>
      </c>
      <c r="J469" s="39">
        <f>IF(E469&gt;0, (G469-I469)/E469, "")</f>
        <v/>
      </c>
      <c r="K469" s="39">
        <f>IF(F469&gt;0, (G469-I469)/F469, "")</f>
        <v/>
      </c>
      <c r="L469" s="40" t="n">
        <v>40.75</v>
      </c>
      <c r="M469" s="39">
        <f>IF(AND(ISNUMBER(L469), L469&gt;0), (J469/L469)*42, "")</f>
        <v/>
      </c>
      <c r="N469" s="39">
        <f>IF(M469&lt;&gt;"", M469/10, "")</f>
        <v/>
      </c>
      <c r="O469" s="39">
        <f>M469</f>
        <v/>
      </c>
      <c r="P469" s="39">
        <f>IF(AND(M469&lt;&gt;"", J469&lt;&gt;""), M469-J469, "")</f>
        <v/>
      </c>
      <c r="Q469" s="41" t="inlineStr">
        <is>
          <t>Matched</t>
        </is>
      </c>
      <c r="R469" s="21" t="inlineStr">
        <is>
          <t>Deductions: Bardana: ₹792</t>
        </is>
      </c>
    </row>
    <row r="470">
      <c r="A470" s="26" t="n">
        <v>469</v>
      </c>
      <c r="B470" s="27" t="inlineStr">
        <is>
          <t>Jai Sri Rama Trading Company</t>
        </is>
      </c>
      <c r="C470" s="27" t="inlineStr">
        <is>
          <t>INWDMSD27/0457 / PO:0188</t>
        </is>
      </c>
      <c r="D470" s="26" t="inlineStr">
        <is>
          <t>30-04-2026</t>
        </is>
      </c>
      <c r="E470" s="32" t="n">
        <v>28.62</v>
      </c>
      <c r="F470" s="33" t="n">
        <v>286.2</v>
      </c>
      <c r="G470" s="34" t="n">
        <v>1949266.47</v>
      </c>
      <c r="H470" s="34" t="n">
        <v>1949266.47</v>
      </c>
      <c r="I470" s="34" t="n">
        <v>2590.5</v>
      </c>
      <c r="J470" s="34">
        <f>IF(E470&gt;0, (G470-I470)/E470, "")</f>
        <v/>
      </c>
      <c r="K470" s="34">
        <f>IF(F470&gt;0, (G470-I470)/F470, "")</f>
        <v/>
      </c>
      <c r="L470" s="35" t="n">
        <v>39.88</v>
      </c>
      <c r="M470" s="34">
        <f>IF(AND(ISNUMBER(L470), L470&gt;0), (J470/L470)*42, "")</f>
        <v/>
      </c>
      <c r="N470" s="34">
        <f>IF(M470&lt;&gt;"", M470/10, "")</f>
        <v/>
      </c>
      <c r="O470" s="34">
        <f>M470</f>
        <v/>
      </c>
      <c r="P470" s="34">
        <f>IF(AND(M470&lt;&gt;"", J470&lt;&gt;""), M470-J470, "")</f>
        <v/>
      </c>
      <c r="Q470" s="41" t="inlineStr">
        <is>
          <t>Matched</t>
        </is>
      </c>
      <c r="R470" s="27" t="inlineStr">
        <is>
          <t>Deductions: Bardana: ₹2,590</t>
        </is>
      </c>
    </row>
    <row r="471">
      <c r="A471" s="20" t="n">
        <v>470</v>
      </c>
      <c r="B471" s="21" t="inlineStr">
        <is>
          <t>Bhawani Trading Company</t>
        </is>
      </c>
      <c r="C471" s="21" t="inlineStr">
        <is>
          <t>INWDMSD27/0458 / PO:0182</t>
        </is>
      </c>
      <c r="D471" s="20" t="inlineStr">
        <is>
          <t>30-04-2026</t>
        </is>
      </c>
      <c r="E471" s="37" t="n">
        <v>27.93</v>
      </c>
      <c r="F471" s="38" t="n">
        <v>279.3</v>
      </c>
      <c r="G471" s="39" t="n">
        <v>1936043.4</v>
      </c>
      <c r="H471" s="39" t="n">
        <v>1936043.4</v>
      </c>
      <c r="I471" s="39" t="n">
        <v>0</v>
      </c>
      <c r="J471" s="39">
        <f>IF(E471&gt;0, (G471-I471)/E471, "")</f>
        <v/>
      </c>
      <c r="K471" s="39">
        <f>IF(F471&gt;0, (G471-I471)/F471, "")</f>
        <v/>
      </c>
      <c r="L471" s="40" t="n">
        <v>40.07</v>
      </c>
      <c r="M471" s="39">
        <f>IF(AND(ISNUMBER(L471), L471&gt;0), (J471/L471)*42, "")</f>
        <v/>
      </c>
      <c r="N471" s="39">
        <f>IF(M471&lt;&gt;"", M471/10, "")</f>
        <v/>
      </c>
      <c r="O471" s="39">
        <f>M471</f>
        <v/>
      </c>
      <c r="P471" s="39">
        <f>IF(AND(M471&lt;&gt;"", J471&lt;&gt;""), M471-J471, "")</f>
        <v/>
      </c>
      <c r="Q471" s="41" t="inlineStr">
        <is>
          <t>Matched</t>
        </is>
      </c>
      <c r="R471" s="21" t="inlineStr">
        <is>
          <t>Fully reconciled &amp; verified</t>
        </is>
      </c>
    </row>
    <row r="472">
      <c r="A472" s="26" t="n">
        <v>471</v>
      </c>
      <c r="B472" s="27" t="inlineStr">
        <is>
          <t>Bhawani Trading Company</t>
        </is>
      </c>
      <c r="C472" s="27" t="inlineStr">
        <is>
          <t>INWDMSD27/0459 / PO:0182</t>
        </is>
      </c>
      <c r="D472" s="26" t="inlineStr">
        <is>
          <t>01-05-2026</t>
        </is>
      </c>
      <c r="E472" s="32" t="n">
        <v>28.59</v>
      </c>
      <c r="F472" s="33" t="n">
        <v>285.9</v>
      </c>
      <c r="G472" s="34" t="n">
        <v>1982340.09</v>
      </c>
      <c r="H472" s="34" t="n">
        <v>1982340.09</v>
      </c>
      <c r="I472" s="34" t="n">
        <v>0</v>
      </c>
      <c r="J472" s="34">
        <f>IF(E472&gt;0, (G472-I472)/E472, "")</f>
        <v/>
      </c>
      <c r="K472" s="34">
        <f>IF(F472&gt;0, (G472-I472)/F472, "")</f>
        <v/>
      </c>
      <c r="L472" s="35" t="n">
        <v>40.34</v>
      </c>
      <c r="M472" s="34">
        <f>IF(AND(ISNUMBER(L472), L472&gt;0), (J472/L472)*42, "")</f>
        <v/>
      </c>
      <c r="N472" s="34">
        <f>IF(M472&lt;&gt;"", M472/10, "")</f>
        <v/>
      </c>
      <c r="O472" s="34">
        <f>M472</f>
        <v/>
      </c>
      <c r="P472" s="34">
        <f>IF(AND(M472&lt;&gt;"", J472&lt;&gt;""), M472-J472, "")</f>
        <v/>
      </c>
      <c r="Q472" s="41" t="inlineStr">
        <is>
          <t>Matched</t>
        </is>
      </c>
      <c r="R472" s="27" t="inlineStr">
        <is>
          <t>Fully reconciled &amp; verified</t>
        </is>
      </c>
    </row>
    <row r="473">
      <c r="A473" s="20" t="n">
        <v>472</v>
      </c>
      <c r="B473" s="21" t="inlineStr">
        <is>
          <t>DP Traders</t>
        </is>
      </c>
      <c r="C473" s="21" t="inlineStr">
        <is>
          <t>INWDMSD27/0460 / PO:0179</t>
        </is>
      </c>
      <c r="D473" s="20" t="inlineStr">
        <is>
          <t>01-05-2026</t>
        </is>
      </c>
      <c r="E473" s="37" t="n">
        <v>29.16</v>
      </c>
      <c r="F473" s="38" t="n">
        <v>291.6</v>
      </c>
      <c r="G473" s="39" t="n">
        <v>1959322.96</v>
      </c>
      <c r="H473" s="39" t="n">
        <v>1959322.96</v>
      </c>
      <c r="I473" s="39" t="n">
        <v>0</v>
      </c>
      <c r="J473" s="39">
        <f>IF(E473&gt;0, (G473-I473)/E473, "")</f>
        <v/>
      </c>
      <c r="K473" s="39">
        <f>IF(F473&gt;0, (G473-I473)/F473, "")</f>
        <v/>
      </c>
      <c r="L473" s="40" t="n">
        <v>39.19</v>
      </c>
      <c r="M473" s="39">
        <f>IF(AND(ISNUMBER(L473), L473&gt;0), (J473/L473)*42, "")</f>
        <v/>
      </c>
      <c r="N473" s="39">
        <f>IF(M473&lt;&gt;"", M473/10, "")</f>
        <v/>
      </c>
      <c r="O473" s="39">
        <f>M473</f>
        <v/>
      </c>
      <c r="P473" s="39">
        <f>IF(AND(M473&lt;&gt;"", J473&lt;&gt;""), M473-J473, "")</f>
        <v/>
      </c>
      <c r="Q473" s="41" t="inlineStr">
        <is>
          <t>Matched</t>
        </is>
      </c>
      <c r="R473" s="21" t="inlineStr">
        <is>
          <t>Fully reconciled &amp; verified</t>
        </is>
      </c>
    </row>
    <row r="474">
      <c r="A474" s="26" t="n">
        <v>473</v>
      </c>
      <c r="B474" s="27" t="inlineStr">
        <is>
          <t>Ghanshyam Dass &amp; Sons</t>
        </is>
      </c>
      <c r="C474" s="27" t="inlineStr">
        <is>
          <t>INWDMSD27/0461 / PO:0180</t>
        </is>
      </c>
      <c r="D474" s="26" t="inlineStr">
        <is>
          <t>01-05-2026</t>
        </is>
      </c>
      <c r="E474" s="32" t="n">
        <v>28.55</v>
      </c>
      <c r="F474" s="33" t="n">
        <v>285.5</v>
      </c>
      <c r="G474" s="34" t="n">
        <v>1930019</v>
      </c>
      <c r="H474" s="34" t="n">
        <v>1930019</v>
      </c>
      <c r="I474" s="34" t="n">
        <v>0</v>
      </c>
      <c r="J474" s="34">
        <f>IF(E474&gt;0, (G474-I474)/E474, "")</f>
        <v/>
      </c>
      <c r="K474" s="34">
        <f>IF(F474&gt;0, (G474-I474)/F474, "")</f>
        <v/>
      </c>
      <c r="L474" s="35" t="n">
        <v>40.24</v>
      </c>
      <c r="M474" s="34">
        <f>IF(AND(ISNUMBER(L474), L474&gt;0), (J474/L474)*42, "")</f>
        <v/>
      </c>
      <c r="N474" s="34">
        <f>IF(M474&lt;&gt;"", M474/10, "")</f>
        <v/>
      </c>
      <c r="O474" s="34">
        <f>M474</f>
        <v/>
      </c>
      <c r="P474" s="34">
        <f>IF(AND(M474&lt;&gt;"", J474&lt;&gt;""), M474-J474, "")</f>
        <v/>
      </c>
      <c r="Q474" s="41" t="inlineStr">
        <is>
          <t>Matched</t>
        </is>
      </c>
      <c r="R474" s="27" t="inlineStr">
        <is>
          <t>Fully reconciled &amp; verified</t>
        </is>
      </c>
    </row>
    <row r="475">
      <c r="A475" s="20" t="n">
        <v>474</v>
      </c>
      <c r="B475" s="21" t="inlineStr">
        <is>
          <t>Lucky Enterprises</t>
        </is>
      </c>
      <c r="C475" s="21" t="inlineStr">
        <is>
          <t>INWDMSD27/0462 / PO:0193</t>
        </is>
      </c>
      <c r="D475" s="20" t="inlineStr">
        <is>
          <t>01-05-2026</t>
        </is>
      </c>
      <c r="E475" s="37" t="n">
        <v>31.47</v>
      </c>
      <c r="F475" s="38" t="n">
        <v>314.7</v>
      </c>
      <c r="G475" s="39" t="n">
        <v>2125405</v>
      </c>
      <c r="H475" s="39" t="n">
        <v>2125405</v>
      </c>
      <c r="I475" s="39" t="n">
        <v>2575</v>
      </c>
      <c r="J475" s="39">
        <f>IF(E475&gt;0, (G475-I475)/E475, "")</f>
        <v/>
      </c>
      <c r="K475" s="39">
        <f>IF(F475&gt;0, (G475-I475)/F475, "")</f>
        <v/>
      </c>
      <c r="L475" s="40" t="n">
        <v>39.42</v>
      </c>
      <c r="M475" s="39">
        <f>IF(AND(ISNUMBER(L475), L475&gt;0), (J475/L475)*42, "")</f>
        <v/>
      </c>
      <c r="N475" s="39">
        <f>IF(M475&lt;&gt;"", M475/10, "")</f>
        <v/>
      </c>
      <c r="O475" s="39">
        <f>M475</f>
        <v/>
      </c>
      <c r="P475" s="39">
        <f>IF(AND(M475&lt;&gt;"", J475&lt;&gt;""), M475-J475, "")</f>
        <v/>
      </c>
      <c r="Q475" s="41" t="inlineStr">
        <is>
          <t>Matched</t>
        </is>
      </c>
      <c r="R475" s="21" t="inlineStr">
        <is>
          <t>Deductions: Bardana: ₹2,575</t>
        </is>
      </c>
    </row>
    <row r="476">
      <c r="A476" s="26" t="n">
        <v>475</v>
      </c>
      <c r="B476" s="27" t="inlineStr">
        <is>
          <t>Ghanshyam Dass &amp; Sons</t>
        </is>
      </c>
      <c r="C476" s="27" t="inlineStr">
        <is>
          <t>INWDMSD27/0463 / PO:0181</t>
        </is>
      </c>
      <c r="D476" s="26" t="inlineStr">
        <is>
          <t>01-05-2026</t>
        </is>
      </c>
      <c r="E476" s="32" t="n">
        <v>14.11</v>
      </c>
      <c r="F476" s="33" t="n">
        <v>141.1</v>
      </c>
      <c r="G476" s="34" t="n">
        <v>950797.25</v>
      </c>
      <c r="H476" s="34" t="n">
        <v>950797.25</v>
      </c>
      <c r="I476" s="34" t="n">
        <v>0</v>
      </c>
      <c r="J476" s="34">
        <f>IF(E476&gt;0, (G476-I476)/E476, "")</f>
        <v/>
      </c>
      <c r="K476" s="34">
        <f>IF(F476&gt;0, (G476-I476)/F476, "")</f>
        <v/>
      </c>
      <c r="L476" s="35" t="n">
        <v>39.77</v>
      </c>
      <c r="M476" s="34">
        <f>IF(AND(ISNUMBER(L476), L476&gt;0), (J476/L476)*42, "")</f>
        <v/>
      </c>
      <c r="N476" s="34">
        <f>IF(M476&lt;&gt;"", M476/10, "")</f>
        <v/>
      </c>
      <c r="O476" s="34">
        <f>M476</f>
        <v/>
      </c>
      <c r="P476" s="34">
        <f>IF(AND(M476&lt;&gt;"", J476&lt;&gt;""), M476-J476, "")</f>
        <v/>
      </c>
      <c r="Q476" s="41" t="inlineStr">
        <is>
          <t>Matched</t>
        </is>
      </c>
      <c r="R476" s="27" t="inlineStr">
        <is>
          <t>Fully reconciled &amp; verified</t>
        </is>
      </c>
    </row>
    <row r="477">
      <c r="A477" s="20" t="n">
        <v>476</v>
      </c>
      <c r="B477" s="21" t="inlineStr">
        <is>
          <t>DP Traders</t>
        </is>
      </c>
      <c r="C477" s="21" t="inlineStr">
        <is>
          <t>INWDMSD27/0464 / PO:0179</t>
        </is>
      </c>
      <c r="D477" s="20" t="inlineStr">
        <is>
          <t>01-05-2026</t>
        </is>
      </c>
      <c r="E477" s="37" t="n">
        <v>31.86</v>
      </c>
      <c r="F477" s="38" t="n">
        <v>318.6</v>
      </c>
      <c r="G477" s="39" t="n">
        <v>2147877.05</v>
      </c>
      <c r="H477" s="39" t="n">
        <v>2147877.05</v>
      </c>
      <c r="I477" s="39" t="n">
        <v>21917.11275510235</v>
      </c>
      <c r="J477" s="39">
        <f>IF(E477&gt;0, (G477-I477)/E477, "")</f>
        <v/>
      </c>
      <c r="K477" s="39">
        <f>IF(F477&gt;0, (G477-I477)/F477, "")</f>
        <v/>
      </c>
      <c r="L477" s="40" t="n">
        <v>38.8</v>
      </c>
      <c r="M477" s="39">
        <f>IF(AND(ISNUMBER(L477), L477&gt;0), (J477/L477)*42, "")</f>
        <v/>
      </c>
      <c r="N477" s="39">
        <f>IF(M477&lt;&gt;"", M477/10, "")</f>
        <v/>
      </c>
      <c r="O477" s="39">
        <f>M477</f>
        <v/>
      </c>
      <c r="P477" s="39">
        <f>IF(AND(M477&lt;&gt;"", J477&lt;&gt;""), M477-J477, "")</f>
        <v/>
      </c>
      <c r="Q477" s="41" t="inlineStr">
        <is>
          <t>Matched</t>
        </is>
      </c>
      <c r="R477" s="21" t="inlineStr">
        <is>
          <t>Deductions: Oil: ₹21,917</t>
        </is>
      </c>
    </row>
    <row r="478">
      <c r="A478" s="26" t="n">
        <v>477</v>
      </c>
      <c r="B478" s="27" t="inlineStr">
        <is>
          <t>Mahavir Trading Company</t>
        </is>
      </c>
      <c r="C478" s="27" t="inlineStr">
        <is>
          <t>INWDMSD27/0465 / PO:0178</t>
        </is>
      </c>
      <c r="D478" s="26" t="inlineStr">
        <is>
          <t>01-05-2026</t>
        </is>
      </c>
      <c r="E478" s="32" t="n">
        <v>41.12</v>
      </c>
      <c r="F478" s="33" t="n">
        <v>411.2</v>
      </c>
      <c r="G478" s="34" t="n">
        <v>2773653.92</v>
      </c>
      <c r="H478" s="34" t="n">
        <v>2773653.92</v>
      </c>
      <c r="I478" s="34" t="n">
        <v>1616</v>
      </c>
      <c r="J478" s="34">
        <f>IF(E478&gt;0, (G478-I478)/E478, "")</f>
        <v/>
      </c>
      <c r="K478" s="34">
        <f>IF(F478&gt;0, (G478-I478)/F478, "")</f>
        <v/>
      </c>
      <c r="L478" s="35" t="n">
        <v>39.29</v>
      </c>
      <c r="M478" s="34">
        <f>IF(AND(ISNUMBER(L478), L478&gt;0), (J478/L478)*42, "")</f>
        <v/>
      </c>
      <c r="N478" s="34">
        <f>IF(M478&lt;&gt;"", M478/10, "")</f>
        <v/>
      </c>
      <c r="O478" s="34">
        <f>M478</f>
        <v/>
      </c>
      <c r="P478" s="34">
        <f>IF(AND(M478&lt;&gt;"", J478&lt;&gt;""), M478-J478, "")</f>
        <v/>
      </c>
      <c r="Q478" s="41" t="inlineStr">
        <is>
          <t>Matched</t>
        </is>
      </c>
      <c r="R478" s="27" t="inlineStr">
        <is>
          <t>Deductions: Bardana: ₹1,616</t>
        </is>
      </c>
    </row>
    <row r="479">
      <c r="A479" s="20" t="n">
        <v>478</v>
      </c>
      <c r="B479" s="21" t="inlineStr">
        <is>
          <t>Ram Dayal Ved Prakash</t>
        </is>
      </c>
      <c r="C479" s="21" t="inlineStr">
        <is>
          <t>INWDMSD27/0466 / PO:0183</t>
        </is>
      </c>
      <c r="D479" s="20" t="inlineStr">
        <is>
          <t>01-05-2026</t>
        </is>
      </c>
      <c r="E479" s="37" t="n">
        <v>27.55</v>
      </c>
      <c r="F479" s="38" t="n">
        <v>275.5</v>
      </c>
      <c r="G479" s="39" t="n">
        <v>1870527.6</v>
      </c>
      <c r="H479" s="39" t="n">
        <v>1870527.6</v>
      </c>
      <c r="I479" s="39" t="n">
        <v>0</v>
      </c>
      <c r="J479" s="39">
        <f>IF(E479&gt;0, (G479-I479)/E479, "")</f>
        <v/>
      </c>
      <c r="K479" s="39">
        <f>IF(F479&gt;0, (G479-I479)/F479, "")</f>
        <v/>
      </c>
      <c r="L479" s="40" t="n">
        <v>40.02</v>
      </c>
      <c r="M479" s="39">
        <f>IF(AND(ISNUMBER(L479), L479&gt;0), (J479/L479)*42, "")</f>
        <v/>
      </c>
      <c r="N479" s="39">
        <f>IF(M479&lt;&gt;"", M479/10, "")</f>
        <v/>
      </c>
      <c r="O479" s="39">
        <f>M479</f>
        <v/>
      </c>
      <c r="P479" s="39">
        <f>IF(AND(M479&lt;&gt;"", J479&lt;&gt;""), M479-J479, "")</f>
        <v/>
      </c>
      <c r="Q479" s="41" t="inlineStr">
        <is>
          <t>Matched</t>
        </is>
      </c>
      <c r="R479" s="21" t="inlineStr">
        <is>
          <t>Fully reconciled &amp; verified</t>
        </is>
      </c>
    </row>
    <row r="480">
      <c r="A480" s="26" t="n">
        <v>479</v>
      </c>
      <c r="B480" s="27" t="inlineStr">
        <is>
          <t>Pankaj Bogi &amp; Company</t>
        </is>
      </c>
      <c r="C480" s="27" t="inlineStr">
        <is>
          <t>INWDMSD27/0467 / PO:0190</t>
        </is>
      </c>
      <c r="D480" s="26" t="inlineStr">
        <is>
          <t>01-05-2026</t>
        </is>
      </c>
      <c r="E480" s="32" t="n">
        <v>36.73</v>
      </c>
      <c r="F480" s="33" t="n">
        <v>367.3</v>
      </c>
      <c r="G480" s="34" t="n">
        <v>2508640.11</v>
      </c>
      <c r="H480" s="34" t="n">
        <v>2508640.11</v>
      </c>
      <c r="I480" s="34" t="n">
        <v>38352.64328571425</v>
      </c>
      <c r="J480" s="34">
        <f>IF(E480&gt;0, (G480-I480)/E480, "")</f>
        <v/>
      </c>
      <c r="K480" s="34">
        <f>IF(F480&gt;0, (G480-I480)/F480, "")</f>
        <v/>
      </c>
      <c r="L480" s="35" t="n">
        <v>39.29</v>
      </c>
      <c r="M480" s="34">
        <f>IF(AND(ISNUMBER(L480), L480&gt;0), (J480/L480)*42, "")</f>
        <v/>
      </c>
      <c r="N480" s="34">
        <f>IF(M480&lt;&gt;"", M480/10, "")</f>
        <v/>
      </c>
      <c r="O480" s="34">
        <f>M480</f>
        <v/>
      </c>
      <c r="P480" s="34">
        <f>IF(AND(M480&lt;&gt;"", J480&lt;&gt;""), M480-J480, "")</f>
        <v/>
      </c>
      <c r="Q480" s="41" t="inlineStr">
        <is>
          <t>Matched</t>
        </is>
      </c>
      <c r="R480" s="27" t="inlineStr">
        <is>
          <t>Deductions: Oil: ₹38,353</t>
        </is>
      </c>
    </row>
    <row r="481">
      <c r="A481" s="20" t="n">
        <v>480</v>
      </c>
      <c r="B481" s="21" t="inlineStr">
        <is>
          <t>Pankaj Bogi &amp; Company</t>
        </is>
      </c>
      <c r="C481" s="21" t="inlineStr">
        <is>
          <t>INWDMSD27/0468 / PO:0190</t>
        </is>
      </c>
      <c r="D481" s="20" t="inlineStr">
        <is>
          <t>01-05-2026</t>
        </is>
      </c>
      <c r="E481" s="37" t="n">
        <v>47.11</v>
      </c>
      <c r="F481" s="38" t="n">
        <v>471.1</v>
      </c>
      <c r="G481" s="39" t="n">
        <v>3222412.92</v>
      </c>
      <c r="H481" s="39" t="n">
        <v>3222412.92</v>
      </c>
      <c r="I481" s="39" t="n">
        <v>73346.00028571431</v>
      </c>
      <c r="J481" s="39">
        <f>IF(E481&gt;0, (G481-I481)/E481, "")</f>
        <v/>
      </c>
      <c r="K481" s="39">
        <f>IF(F481&gt;0, (G481-I481)/F481, "")</f>
        <v/>
      </c>
      <c r="L481" s="40" t="n">
        <v>39.33</v>
      </c>
      <c r="M481" s="39">
        <f>IF(AND(ISNUMBER(L481), L481&gt;0), (J481/L481)*42, "")</f>
        <v/>
      </c>
      <c r="N481" s="39">
        <f>IF(M481&lt;&gt;"", M481/10, "")</f>
        <v/>
      </c>
      <c r="O481" s="39">
        <f>M481</f>
        <v/>
      </c>
      <c r="P481" s="39">
        <f>IF(AND(M481&lt;&gt;"", J481&lt;&gt;""), M481-J481, "")</f>
        <v/>
      </c>
      <c r="Q481" s="41" t="inlineStr">
        <is>
          <t>Matched</t>
        </is>
      </c>
      <c r="R481" s="21" t="inlineStr">
        <is>
          <t>Deductions: Oil: ₹46,034, Moisture: ₹27,312</t>
        </is>
      </c>
    </row>
    <row r="482">
      <c r="A482" s="26" t="n">
        <v>481</v>
      </c>
      <c r="B482" s="27" t="inlineStr">
        <is>
          <t>Lucky Enterprises</t>
        </is>
      </c>
      <c r="C482" s="27" t="inlineStr">
        <is>
          <t>INWDMSD27/0471 / PO:0194</t>
        </is>
      </c>
      <c r="D482" s="26" t="inlineStr">
        <is>
          <t>01-05-2026</t>
        </is>
      </c>
      <c r="E482" s="32" t="n">
        <v>40.44</v>
      </c>
      <c r="F482" s="33" t="n">
        <v>404.4</v>
      </c>
      <c r="G482" s="34" t="n">
        <v>2737792.2</v>
      </c>
      <c r="H482" s="34" t="n">
        <v>2737792.2</v>
      </c>
      <c r="I482" s="34" t="n">
        <v>3315</v>
      </c>
      <c r="J482" s="34">
        <f>IF(E482&gt;0, (G482-I482)/E482, "")</f>
        <v/>
      </c>
      <c r="K482" s="34">
        <f>IF(F482&gt;0, (G482-I482)/F482, "")</f>
        <v/>
      </c>
      <c r="L482" s="35" t="n">
        <v>40.05</v>
      </c>
      <c r="M482" s="34">
        <f>IF(AND(ISNUMBER(L482), L482&gt;0), (J482/L482)*42, "")</f>
        <v/>
      </c>
      <c r="N482" s="34">
        <f>IF(M482&lt;&gt;"", M482/10, "")</f>
        <v/>
      </c>
      <c r="O482" s="34">
        <f>M482</f>
        <v/>
      </c>
      <c r="P482" s="34">
        <f>IF(AND(M482&lt;&gt;"", J482&lt;&gt;""), M482-J482, "")</f>
        <v/>
      </c>
      <c r="Q482" s="41" t="inlineStr">
        <is>
          <t>Matched</t>
        </is>
      </c>
      <c r="R482" s="27" t="inlineStr">
        <is>
          <t>Deductions: Bardana: ₹3,315</t>
        </is>
      </c>
    </row>
    <row r="483">
      <c r="A483" s="20" t="n">
        <v>482</v>
      </c>
      <c r="B483" s="21" t="inlineStr">
        <is>
          <t>Godara Enterprises</t>
        </is>
      </c>
      <c r="C483" s="21" t="inlineStr">
        <is>
          <t>INWDMSD27/0469 / PO:0191</t>
        </is>
      </c>
      <c r="D483" s="20" t="inlineStr">
        <is>
          <t>01-05-2026</t>
        </is>
      </c>
      <c r="E483" s="37" t="n">
        <v>25.33</v>
      </c>
      <c r="F483" s="38" t="n">
        <v>253.3</v>
      </c>
      <c r="G483" s="39" t="n">
        <v>1716567.99</v>
      </c>
      <c r="H483" s="39" t="n">
        <v>1716567.99</v>
      </c>
      <c r="I483" s="39" t="n">
        <v>1170.28</v>
      </c>
      <c r="J483" s="39">
        <f>IF(E483&gt;0, (G483-I483)/E483, "")</f>
        <v/>
      </c>
      <c r="K483" s="39">
        <f>IF(F483&gt;0, (G483-I483)/F483, "")</f>
        <v/>
      </c>
      <c r="L483" s="40" t="n">
        <v>40.21</v>
      </c>
      <c r="M483" s="39">
        <f>IF(AND(ISNUMBER(L483), L483&gt;0), (J483/L483)*42, "")</f>
        <v/>
      </c>
      <c r="N483" s="39">
        <f>IF(M483&lt;&gt;"", M483/10, "")</f>
        <v/>
      </c>
      <c r="O483" s="39">
        <f>M483</f>
        <v/>
      </c>
      <c r="P483" s="39">
        <f>IF(AND(M483&lt;&gt;"", J483&lt;&gt;""), M483-J483, "")</f>
        <v/>
      </c>
      <c r="Q483" s="41" t="inlineStr">
        <is>
          <t>Matched</t>
        </is>
      </c>
      <c r="R483" s="21" t="inlineStr">
        <is>
          <t>Deductions: Bardana: ₹834, Brokerage: ₹336</t>
        </is>
      </c>
    </row>
    <row r="484">
      <c r="A484" s="26" t="n">
        <v>483</v>
      </c>
      <c r="B484" s="27" t="inlineStr">
        <is>
          <t>Lucky Enterprises</t>
        </is>
      </c>
      <c r="C484" s="27" t="inlineStr">
        <is>
          <t>INWDMSD27/0470 / PO:0192</t>
        </is>
      </c>
      <c r="D484" s="26" t="inlineStr">
        <is>
          <t>01-05-2026</t>
        </is>
      </c>
      <c r="E484" s="32" t="n">
        <v>20.1</v>
      </c>
      <c r="F484" s="33" t="n">
        <v>201</v>
      </c>
      <c r="G484" s="34" t="n">
        <v>1355019.4</v>
      </c>
      <c r="H484" s="34" t="n">
        <v>1355019.4</v>
      </c>
      <c r="I484" s="34" t="n">
        <v>1645</v>
      </c>
      <c r="J484" s="34">
        <f>IF(E484&gt;0, (G484-I484)/E484, "")</f>
        <v/>
      </c>
      <c r="K484" s="34">
        <f>IF(F484&gt;0, (G484-I484)/F484, "")</f>
        <v/>
      </c>
      <c r="L484" s="35" t="n">
        <v>40.25</v>
      </c>
      <c r="M484" s="34">
        <f>IF(AND(ISNUMBER(L484), L484&gt;0), (J484/L484)*42, "")</f>
        <v/>
      </c>
      <c r="N484" s="34">
        <f>IF(M484&lt;&gt;"", M484/10, "")</f>
        <v/>
      </c>
      <c r="O484" s="34">
        <f>M484</f>
        <v/>
      </c>
      <c r="P484" s="34">
        <f>IF(AND(M484&lt;&gt;"", J484&lt;&gt;""), M484-J484, "")</f>
        <v/>
      </c>
      <c r="Q484" s="41" t="inlineStr">
        <is>
          <t>Matched</t>
        </is>
      </c>
      <c r="R484" s="27" t="inlineStr">
        <is>
          <t>Deductions: Bardana: ₹1,645</t>
        </is>
      </c>
    </row>
    <row r="485">
      <c r="A485" s="20" t="n">
        <v>484</v>
      </c>
      <c r="B485" s="21" t="inlineStr">
        <is>
          <t>Bhawani Trading Company</t>
        </is>
      </c>
      <c r="C485" s="21" t="inlineStr">
        <is>
          <t>INWDMSD27/0472 / PO:0182</t>
        </is>
      </c>
      <c r="D485" s="20" t="inlineStr">
        <is>
          <t>01-05-2026</t>
        </is>
      </c>
      <c r="E485" s="37" t="n">
        <v>30.58</v>
      </c>
      <c r="F485" s="38" t="n">
        <v>305.8</v>
      </c>
      <c r="G485" s="39" t="n">
        <v>2117021.37</v>
      </c>
      <c r="H485" s="39" t="n">
        <v>2117021.37</v>
      </c>
      <c r="I485" s="39" t="n">
        <v>0</v>
      </c>
      <c r="J485" s="39">
        <f>IF(E485&gt;0, (G485-I485)/E485, "")</f>
        <v/>
      </c>
      <c r="K485" s="39">
        <f>IF(F485&gt;0, (G485-I485)/F485, "")</f>
        <v/>
      </c>
      <c r="L485" s="40" t="n">
        <v>40.53</v>
      </c>
      <c r="M485" s="39">
        <f>IF(AND(ISNUMBER(L485), L485&gt;0), (J485/L485)*42, "")</f>
        <v/>
      </c>
      <c r="N485" s="39">
        <f>IF(M485&lt;&gt;"", M485/10, "")</f>
        <v/>
      </c>
      <c r="O485" s="39">
        <f>M485</f>
        <v/>
      </c>
      <c r="P485" s="39">
        <f>IF(AND(M485&lt;&gt;"", J485&lt;&gt;""), M485-J485, "")</f>
        <v/>
      </c>
      <c r="Q485" s="41" t="inlineStr">
        <is>
          <t>Matched</t>
        </is>
      </c>
      <c r="R485" s="21" t="inlineStr">
        <is>
          <t>Fully reconciled &amp; verified</t>
        </is>
      </c>
    </row>
    <row r="486">
      <c r="A486" s="26" t="n">
        <v>485</v>
      </c>
      <c r="B486" s="27" t="inlineStr">
        <is>
          <t>Mahavir Trading Company</t>
        </is>
      </c>
      <c r="C486" s="27" t="inlineStr">
        <is>
          <t>INWDMSD27/0473 / PO:0184</t>
        </is>
      </c>
      <c r="D486" s="26" t="inlineStr">
        <is>
          <t>02-05-2026</t>
        </is>
      </c>
      <c r="E486" s="32" t="n">
        <v>31.8</v>
      </c>
      <c r="F486" s="33" t="n">
        <v>318</v>
      </c>
      <c r="G486" s="34" t="n">
        <v>2126336.16</v>
      </c>
      <c r="H486" s="34" t="n">
        <v>2126336.16</v>
      </c>
      <c r="I486" s="34" t="n">
        <v>1248</v>
      </c>
      <c r="J486" s="34">
        <f>IF(E486&gt;0, (G486-I486)/E486, "")</f>
        <v/>
      </c>
      <c r="K486" s="34">
        <f>IF(F486&gt;0, (G486-I486)/F486, "")</f>
        <v/>
      </c>
      <c r="L486" s="35" t="n">
        <v>39.71</v>
      </c>
      <c r="M486" s="34">
        <f>IF(AND(ISNUMBER(L486), L486&gt;0), (J486/L486)*42, "")</f>
        <v/>
      </c>
      <c r="N486" s="34">
        <f>IF(M486&lt;&gt;"", M486/10, "")</f>
        <v/>
      </c>
      <c r="O486" s="34">
        <f>M486</f>
        <v/>
      </c>
      <c r="P486" s="34">
        <f>IF(AND(M486&lt;&gt;"", J486&lt;&gt;""), M486-J486, "")</f>
        <v/>
      </c>
      <c r="Q486" s="41" t="inlineStr">
        <is>
          <t>Matched</t>
        </is>
      </c>
      <c r="R486" s="27" t="inlineStr">
        <is>
          <t>Deductions: Bardana: ₹1,248</t>
        </is>
      </c>
    </row>
    <row r="487">
      <c r="A487" s="20" t="n">
        <v>486</v>
      </c>
      <c r="B487" s="21" t="inlineStr">
        <is>
          <t>Lucky Enterprises</t>
        </is>
      </c>
      <c r="C487" s="21" t="inlineStr">
        <is>
          <t>INWDMSD27/0474 / PO:0176</t>
        </is>
      </c>
      <c r="D487" s="20" t="inlineStr">
        <is>
          <t>02-05-2026</t>
        </is>
      </c>
      <c r="E487" s="37" t="n">
        <v>40.01000000000001</v>
      </c>
      <c r="F487" s="38" t="n">
        <v>400.1</v>
      </c>
      <c r="G487" s="39" t="n">
        <v>2855437.2</v>
      </c>
      <c r="H487" s="39" t="n">
        <v>2855437.2</v>
      </c>
      <c r="I487" s="39" t="n">
        <v>143287.8266666667</v>
      </c>
      <c r="J487" s="39">
        <f>IF(E487&gt;0, (G487-I487)/E487, "")</f>
        <v/>
      </c>
      <c r="K487" s="39">
        <f>IF(F487&gt;0, (G487-I487)/F487, "")</f>
        <v/>
      </c>
      <c r="L487" s="40" t="n">
        <v>40.04</v>
      </c>
      <c r="M487" s="39">
        <f>IF(AND(ISNUMBER(L487), L487&gt;0), (J487/L487)*42, "")</f>
        <v/>
      </c>
      <c r="N487" s="39">
        <f>IF(M487&lt;&gt;"", M487/10, "")</f>
        <v/>
      </c>
      <c r="O487" s="39">
        <f>M487</f>
        <v/>
      </c>
      <c r="P487" s="39">
        <f>IF(AND(M487&lt;&gt;"", J487&lt;&gt;""), M487-J487, "")</f>
        <v/>
      </c>
      <c r="Q487" s="41" t="inlineStr">
        <is>
          <t>Matched</t>
        </is>
      </c>
      <c r="R487" s="21" t="inlineStr">
        <is>
          <t>Deductions: Shortage: ₹138,995, Bardana: ₹3,350, Brokerage: ₹943</t>
        </is>
      </c>
    </row>
    <row r="488">
      <c r="A488" s="26" t="n">
        <v>487</v>
      </c>
      <c r="B488" s="27" t="inlineStr">
        <is>
          <t>Mahavir Trading Company</t>
        </is>
      </c>
      <c r="C488" s="27" t="inlineStr">
        <is>
          <t>INWDMSD27/0475 / PO:0184</t>
        </is>
      </c>
      <c r="D488" s="26" t="inlineStr">
        <is>
          <t>02-05-2026</t>
        </is>
      </c>
      <c r="E488" s="32" t="n">
        <v>31.37</v>
      </c>
      <c r="F488" s="33" t="n">
        <v>313.7</v>
      </c>
      <c r="G488" s="34" t="n">
        <v>2102483.03</v>
      </c>
      <c r="H488" s="34" t="n">
        <v>2102483.03</v>
      </c>
      <c r="I488" s="34" t="n">
        <v>1234</v>
      </c>
      <c r="J488" s="34">
        <f>IF(E488&gt;0, (G488-I488)/E488, "")</f>
        <v/>
      </c>
      <c r="K488" s="34">
        <f>IF(F488&gt;0, (G488-I488)/F488, "")</f>
        <v/>
      </c>
      <c r="L488" s="35" t="n">
        <v>39.59</v>
      </c>
      <c r="M488" s="34">
        <f>IF(AND(ISNUMBER(L488), L488&gt;0), (J488/L488)*42, "")</f>
        <v/>
      </c>
      <c r="N488" s="34">
        <f>IF(M488&lt;&gt;"", M488/10, "")</f>
        <v/>
      </c>
      <c r="O488" s="34">
        <f>M488</f>
        <v/>
      </c>
      <c r="P488" s="34">
        <f>IF(AND(M488&lt;&gt;"", J488&lt;&gt;""), M488-J488, "")</f>
        <v/>
      </c>
      <c r="Q488" s="41" t="inlineStr">
        <is>
          <t>Matched</t>
        </is>
      </c>
      <c r="R488" s="27" t="inlineStr">
        <is>
          <t>Deductions: Bardana: ₹1,234</t>
        </is>
      </c>
    </row>
    <row r="489">
      <c r="A489" s="20" t="n">
        <v>488</v>
      </c>
      <c r="B489" s="21" t="inlineStr">
        <is>
          <t>Mahavir Trading Company</t>
        </is>
      </c>
      <c r="C489" s="21" t="inlineStr">
        <is>
          <t>INWDMSD27/0476 / PO:0184</t>
        </is>
      </c>
      <c r="D489" s="20" t="inlineStr">
        <is>
          <t>02-05-2026</t>
        </is>
      </c>
      <c r="E489" s="37" t="n">
        <v>26.54</v>
      </c>
      <c r="F489" s="38" t="n">
        <v>265.4</v>
      </c>
      <c r="G489" s="39" t="n">
        <v>1776917.39</v>
      </c>
      <c r="H489" s="39" t="n">
        <v>1776917.39</v>
      </c>
      <c r="I489" s="39" t="n">
        <v>2605</v>
      </c>
      <c r="J489" s="39">
        <f>IF(E489&gt;0, (G489-I489)/E489, "")</f>
        <v/>
      </c>
      <c r="K489" s="39">
        <f>IF(F489&gt;0, (G489-I489)/F489, "")</f>
        <v/>
      </c>
      <c r="L489" s="40" t="n">
        <v>40.56</v>
      </c>
      <c r="M489" s="39">
        <f>IF(AND(ISNUMBER(L489), L489&gt;0), (J489/L489)*42, "")</f>
        <v/>
      </c>
      <c r="N489" s="39">
        <f>IF(M489&lt;&gt;"", M489/10, "")</f>
        <v/>
      </c>
      <c r="O489" s="39">
        <f>M489</f>
        <v/>
      </c>
      <c r="P489" s="39">
        <f>IF(AND(M489&lt;&gt;"", J489&lt;&gt;""), M489-J489, "")</f>
        <v/>
      </c>
      <c r="Q489" s="41" t="inlineStr">
        <is>
          <t>Matched</t>
        </is>
      </c>
      <c r="R489" s="21" t="inlineStr">
        <is>
          <t>Deductions: Bardana: ₹2,605</t>
        </is>
      </c>
    </row>
    <row r="490">
      <c r="A490" s="26" t="n">
        <v>489</v>
      </c>
      <c r="B490" s="27" t="inlineStr">
        <is>
          <t>Jai Sri Rama Trading Company</t>
        </is>
      </c>
      <c r="C490" s="27" t="inlineStr">
        <is>
          <t>INWDMSD27/0477 / PO:0189</t>
        </is>
      </c>
      <c r="D490" s="26" t="inlineStr">
        <is>
          <t>02-05-2026</t>
        </is>
      </c>
      <c r="E490" s="32" t="n">
        <v>27.3</v>
      </c>
      <c r="F490" s="33" t="n">
        <v>273</v>
      </c>
      <c r="G490" s="34" t="n">
        <v>1861041.6</v>
      </c>
      <c r="H490" s="34" t="n">
        <v>1861041.6</v>
      </c>
      <c r="I490" s="34" t="n">
        <v>2475</v>
      </c>
      <c r="J490" s="34">
        <f>IF(E490&gt;0, (G490-I490)/E490, "")</f>
        <v/>
      </c>
      <c r="K490" s="34">
        <f>IF(F490&gt;0, (G490-I490)/F490, "")</f>
        <v/>
      </c>
      <c r="L490" s="35" t="n">
        <v>39.55</v>
      </c>
      <c r="M490" s="34">
        <f>IF(AND(ISNUMBER(L490), L490&gt;0), (J490/L490)*42, "")</f>
        <v/>
      </c>
      <c r="N490" s="34">
        <f>IF(M490&lt;&gt;"", M490/10, "")</f>
        <v/>
      </c>
      <c r="O490" s="34">
        <f>M490</f>
        <v/>
      </c>
      <c r="P490" s="34">
        <f>IF(AND(M490&lt;&gt;"", J490&lt;&gt;""), M490-J490, "")</f>
        <v/>
      </c>
      <c r="Q490" s="41" t="inlineStr">
        <is>
          <t>Matched</t>
        </is>
      </c>
      <c r="R490" s="27" t="inlineStr">
        <is>
          <t>Deductions: Bardana: ₹2,475</t>
        </is>
      </c>
    </row>
    <row r="491">
      <c r="A491" s="20" t="n">
        <v>490</v>
      </c>
      <c r="B491" s="21" t="inlineStr">
        <is>
          <t>Pankaj Bogi &amp; Company</t>
        </is>
      </c>
      <c r="C491" s="21" t="inlineStr">
        <is>
          <t>INWDMSD27/0478 / PO:0190</t>
        </is>
      </c>
      <c r="D491" s="20" t="inlineStr">
        <is>
          <t>02-05-2026</t>
        </is>
      </c>
      <c r="E491" s="37" t="n">
        <v>30.45</v>
      </c>
      <c r="F491" s="38" t="n">
        <v>304.5</v>
      </c>
      <c r="G491" s="39" t="n">
        <v>2087055</v>
      </c>
      <c r="H491" s="39" t="n">
        <v>2087055</v>
      </c>
      <c r="I491" s="39" t="n">
        <v>0</v>
      </c>
      <c r="J491" s="39">
        <f>IF(E491&gt;0, (G491-I491)/E491, "")</f>
        <v/>
      </c>
      <c r="K491" s="39">
        <f>IF(F491&gt;0, (G491-I491)/F491, "")</f>
        <v/>
      </c>
      <c r="L491" s="40" t="n">
        <v>39.8</v>
      </c>
      <c r="M491" s="39">
        <f>IF(AND(ISNUMBER(L491), L491&gt;0), (J491/L491)*42, "")</f>
        <v/>
      </c>
      <c r="N491" s="39">
        <f>IF(M491&lt;&gt;"", M491/10, "")</f>
        <v/>
      </c>
      <c r="O491" s="39">
        <f>M491</f>
        <v/>
      </c>
      <c r="P491" s="39">
        <f>IF(AND(M491&lt;&gt;"", J491&lt;&gt;""), M491-J491, "")</f>
        <v/>
      </c>
      <c r="Q491" s="41" t="inlineStr">
        <is>
          <t>Matched</t>
        </is>
      </c>
      <c r="R491" s="21" t="inlineStr">
        <is>
          <t>Fully reconciled &amp; verified</t>
        </is>
      </c>
    </row>
    <row r="492">
      <c r="A492" s="26" t="n">
        <v>491</v>
      </c>
      <c r="B492" s="27" t="inlineStr">
        <is>
          <t>Pankaj Bogi &amp; Company</t>
        </is>
      </c>
      <c r="C492" s="27" t="inlineStr">
        <is>
          <t>INWDMSD27/0479 / PO:0190</t>
        </is>
      </c>
      <c r="D492" s="26" t="inlineStr">
        <is>
          <t>02-05-2026</t>
        </is>
      </c>
      <c r="E492" s="32" t="n">
        <v>30.35</v>
      </c>
      <c r="F492" s="33" t="n">
        <v>303.5</v>
      </c>
      <c r="G492" s="34" t="n">
        <v>2082880.89</v>
      </c>
      <c r="H492" s="34" t="n">
        <v>2082880.89</v>
      </c>
      <c r="I492" s="34" t="n">
        <v>0</v>
      </c>
      <c r="J492" s="34">
        <f>IF(E492&gt;0, (G492-I492)/E492, "")</f>
        <v/>
      </c>
      <c r="K492" s="34">
        <f>IF(F492&gt;0, (G492-I492)/F492, "")</f>
        <v/>
      </c>
      <c r="L492" s="35" t="n">
        <v>39.78</v>
      </c>
      <c r="M492" s="34">
        <f>IF(AND(ISNUMBER(L492), L492&gt;0), (J492/L492)*42, "")</f>
        <v/>
      </c>
      <c r="N492" s="34">
        <f>IF(M492&lt;&gt;"", M492/10, "")</f>
        <v/>
      </c>
      <c r="O492" s="34">
        <f>M492</f>
        <v/>
      </c>
      <c r="P492" s="34">
        <f>IF(AND(M492&lt;&gt;"", J492&lt;&gt;""), M492-J492, "")</f>
        <v/>
      </c>
      <c r="Q492" s="41" t="inlineStr">
        <is>
          <t>Matched</t>
        </is>
      </c>
      <c r="R492" s="27" t="inlineStr">
        <is>
          <t>Fully reconciled &amp; verified</t>
        </is>
      </c>
    </row>
    <row r="493">
      <c r="A493" s="20" t="n">
        <v>492</v>
      </c>
      <c r="B493" s="21" t="inlineStr">
        <is>
          <t>Pankaj Bogi &amp; Company</t>
        </is>
      </c>
      <c r="C493" s="21" t="inlineStr">
        <is>
          <t>INWDMSD27/0480 / PO:0190</t>
        </is>
      </c>
      <c r="D493" s="20" t="inlineStr">
        <is>
          <t>02-05-2026</t>
        </is>
      </c>
      <c r="E493" s="37" t="n">
        <v>30.54</v>
      </c>
      <c r="F493" s="38" t="n">
        <v>305.4</v>
      </c>
      <c r="G493" s="39" t="n">
        <v>2091229.11</v>
      </c>
      <c r="H493" s="39" t="n">
        <v>2091229.11</v>
      </c>
      <c r="I493" s="39" t="n">
        <v>0</v>
      </c>
      <c r="J493" s="39">
        <f>IF(E493&gt;0, (G493-I493)/E493, "")</f>
        <v/>
      </c>
      <c r="K493" s="39">
        <f>IF(F493&gt;0, (G493-I493)/F493, "")</f>
        <v/>
      </c>
      <c r="L493" s="40" t="n">
        <v>40.05</v>
      </c>
      <c r="M493" s="39">
        <f>IF(AND(ISNUMBER(L493), L493&gt;0), (J493/L493)*42, "")</f>
        <v/>
      </c>
      <c r="N493" s="39">
        <f>IF(M493&lt;&gt;"", M493/10, "")</f>
        <v/>
      </c>
      <c r="O493" s="39">
        <f>M493</f>
        <v/>
      </c>
      <c r="P493" s="39">
        <f>IF(AND(M493&lt;&gt;"", J493&lt;&gt;""), M493-J493, "")</f>
        <v/>
      </c>
      <c r="Q493" s="41" t="inlineStr">
        <is>
          <t>Matched</t>
        </is>
      </c>
      <c r="R493" s="21" t="inlineStr">
        <is>
          <t>Fully reconciled &amp; verified</t>
        </is>
      </c>
    </row>
    <row r="494">
      <c r="A494" s="26" t="n">
        <v>493</v>
      </c>
      <c r="B494" s="27" t="inlineStr">
        <is>
          <t>Godara Enterprises</t>
        </is>
      </c>
      <c r="C494" s="27" t="inlineStr">
        <is>
          <t>INWDMSD27/0481 / PO:0195</t>
        </is>
      </c>
      <c r="D494" s="26" t="inlineStr">
        <is>
          <t>02-05-2026</t>
        </is>
      </c>
      <c r="E494" s="32" t="n">
        <v>18.85</v>
      </c>
      <c r="F494" s="33" t="n">
        <v>188.5</v>
      </c>
      <c r="G494" s="34" t="n">
        <v>1291714.82</v>
      </c>
      <c r="H494" s="34" t="n">
        <v>1291714.82</v>
      </c>
      <c r="I494" s="34" t="n">
        <v>620</v>
      </c>
      <c r="J494" s="34">
        <f>IF(E494&gt;0, (G494-I494)/E494, "")</f>
        <v/>
      </c>
      <c r="K494" s="34">
        <f>IF(F494&gt;0, (G494-I494)/F494, "")</f>
        <v/>
      </c>
      <c r="L494" s="35" t="n">
        <v>41.21</v>
      </c>
      <c r="M494" s="34">
        <f>IF(AND(ISNUMBER(L494), L494&gt;0), (J494/L494)*42, "")</f>
        <v/>
      </c>
      <c r="N494" s="34">
        <f>IF(M494&lt;&gt;"", M494/10, "")</f>
        <v/>
      </c>
      <c r="O494" s="34">
        <f>M494</f>
        <v/>
      </c>
      <c r="P494" s="34">
        <f>IF(AND(M494&lt;&gt;"", J494&lt;&gt;""), M494-J494, "")</f>
        <v/>
      </c>
      <c r="Q494" s="41" t="inlineStr">
        <is>
          <t>Matched</t>
        </is>
      </c>
      <c r="R494" s="27" t="inlineStr">
        <is>
          <t>Deductions: Bardana: ₹620</t>
        </is>
      </c>
    </row>
    <row r="495">
      <c r="A495" s="20" t="n">
        <v>494</v>
      </c>
      <c r="B495" s="21" t="inlineStr">
        <is>
          <t>Pankaj Bogi &amp; Company</t>
        </is>
      </c>
      <c r="C495" s="21" t="inlineStr">
        <is>
          <t>INWDMSD27/0482 / PO:0190</t>
        </is>
      </c>
      <c r="D495" s="20" t="inlineStr">
        <is>
          <t>02-05-2026</t>
        </is>
      </c>
      <c r="E495" s="37" t="n">
        <v>36.58</v>
      </c>
      <c r="F495" s="38" t="n">
        <v>365.8</v>
      </c>
      <c r="G495" s="39" t="n">
        <v>2508640.11</v>
      </c>
      <c r="H495" s="39" t="n">
        <v>2508640.11</v>
      </c>
      <c r="I495" s="39" t="n">
        <v>0</v>
      </c>
      <c r="J495" s="39">
        <f>IF(E495&gt;0, (G495-I495)/E495, "")</f>
        <v/>
      </c>
      <c r="K495" s="39">
        <f>IF(F495&gt;0, (G495-I495)/F495, "")</f>
        <v/>
      </c>
      <c r="L495" s="40" t="n">
        <v>39.63</v>
      </c>
      <c r="M495" s="39">
        <f>IF(AND(ISNUMBER(L495), L495&gt;0), (J495/L495)*42, "")</f>
        <v/>
      </c>
      <c r="N495" s="39">
        <f>IF(M495&lt;&gt;"", M495/10, "")</f>
        <v/>
      </c>
      <c r="O495" s="39">
        <f>M495</f>
        <v/>
      </c>
      <c r="P495" s="39">
        <f>IF(AND(M495&lt;&gt;"", J495&lt;&gt;""), M495-J495, "")</f>
        <v/>
      </c>
      <c r="Q495" s="41" t="inlineStr">
        <is>
          <t>Matched</t>
        </is>
      </c>
      <c r="R495" s="21" t="inlineStr">
        <is>
          <t>Fully reconciled &amp; verified</t>
        </is>
      </c>
    </row>
    <row r="496">
      <c r="A496" s="26" t="n">
        <v>495</v>
      </c>
      <c r="B496" s="27" t="inlineStr">
        <is>
          <t>Pankaj Bogi &amp; Company</t>
        </is>
      </c>
      <c r="C496" s="27" t="inlineStr">
        <is>
          <t>INWDMSD27/0483 / PO:0190</t>
        </is>
      </c>
      <c r="D496" s="26" t="inlineStr">
        <is>
          <t>02-05-2026</t>
        </is>
      </c>
      <c r="E496" s="32" t="n">
        <v>30.46</v>
      </c>
      <c r="F496" s="33" t="n">
        <v>304.6</v>
      </c>
      <c r="G496" s="34" t="n">
        <v>2087055</v>
      </c>
      <c r="H496" s="34" t="n">
        <v>2087055</v>
      </c>
      <c r="I496" s="34" t="n">
        <v>0</v>
      </c>
      <c r="J496" s="34">
        <f>IF(E496&gt;0, (G496-I496)/E496, "")</f>
        <v/>
      </c>
      <c r="K496" s="34">
        <f>IF(F496&gt;0, (G496-I496)/F496, "")</f>
        <v/>
      </c>
      <c r="L496" s="35" t="n">
        <v>40.1</v>
      </c>
      <c r="M496" s="34">
        <f>IF(AND(ISNUMBER(L496), L496&gt;0), (J496/L496)*42, "")</f>
        <v/>
      </c>
      <c r="N496" s="34">
        <f>IF(M496&lt;&gt;"", M496/10, "")</f>
        <v/>
      </c>
      <c r="O496" s="34">
        <f>M496</f>
        <v/>
      </c>
      <c r="P496" s="34">
        <f>IF(AND(M496&lt;&gt;"", J496&lt;&gt;""), M496-J496, "")</f>
        <v/>
      </c>
      <c r="Q496" s="41" t="inlineStr">
        <is>
          <t>Matched</t>
        </is>
      </c>
      <c r="R496" s="27" t="inlineStr">
        <is>
          <t>Fully reconciled &amp; verified</t>
        </is>
      </c>
    </row>
    <row r="497">
      <c r="A497" s="20" t="n">
        <v>496</v>
      </c>
      <c r="B497" s="21" t="inlineStr">
        <is>
          <t>Mahavir Trading Company</t>
        </is>
      </c>
      <c r="C497" s="21" t="inlineStr">
        <is>
          <t>INWDMSD27/0484 / PO:0196</t>
        </is>
      </c>
      <c r="D497" s="20" t="inlineStr">
        <is>
          <t>02-05-2026</t>
        </is>
      </c>
      <c r="E497" s="37" t="n">
        <v>18</v>
      </c>
      <c r="F497" s="38" t="n">
        <v>180</v>
      </c>
      <c r="G497" s="39" t="n">
        <v>1230933.6</v>
      </c>
      <c r="H497" s="39" t="n">
        <v>1230933.6</v>
      </c>
      <c r="I497" s="39" t="n">
        <v>720</v>
      </c>
      <c r="J497" s="39">
        <f>IF(E497&gt;0, (G497-I497)/E497, "")</f>
        <v/>
      </c>
      <c r="K497" s="39">
        <f>IF(F497&gt;0, (G497-I497)/F497, "")</f>
        <v/>
      </c>
      <c r="L497" s="40" t="n">
        <v>39.01</v>
      </c>
      <c r="M497" s="39">
        <f>IF(AND(ISNUMBER(L497), L497&gt;0), (J497/L497)*42, "")</f>
        <v/>
      </c>
      <c r="N497" s="39">
        <f>IF(M497&lt;&gt;"", M497/10, "")</f>
        <v/>
      </c>
      <c r="O497" s="39">
        <f>M497</f>
        <v/>
      </c>
      <c r="P497" s="39">
        <f>IF(AND(M497&lt;&gt;"", J497&lt;&gt;""), M497-J497, "")</f>
        <v/>
      </c>
      <c r="Q497" s="41" t="inlineStr">
        <is>
          <t>Matched</t>
        </is>
      </c>
      <c r="R497" s="21" t="inlineStr">
        <is>
          <t>Deductions: Bardana: ₹720</t>
        </is>
      </c>
    </row>
    <row r="498">
      <c r="A498" s="26" t="n">
        <v>497</v>
      </c>
      <c r="B498" s="27" t="inlineStr">
        <is>
          <t>Mahavir Trading Company</t>
        </is>
      </c>
      <c r="C498" s="27" t="inlineStr">
        <is>
          <t>INWDMSD27/0484 / PO:0078</t>
        </is>
      </c>
      <c r="D498" s="26" t="inlineStr">
        <is>
          <t>02-05-2026</t>
        </is>
      </c>
      <c r="E498" s="32" t="n">
        <v>16.2</v>
      </c>
      <c r="F498" s="33" t="n">
        <v>162</v>
      </c>
      <c r="G498" s="34" t="n">
        <v>1095970.5</v>
      </c>
      <c r="H498" s="34" t="n">
        <v>1095970.5</v>
      </c>
      <c r="I498" s="34" t="n">
        <v>11496.43895939088</v>
      </c>
      <c r="J498" s="34">
        <f>IF(E498&gt;0, (G498-I498)/E498, "")</f>
        <v/>
      </c>
      <c r="K498" s="34">
        <f>IF(F498&gt;0, (G498-I498)/F498, "")</f>
        <v/>
      </c>
      <c r="L498" s="35" t="n">
        <v>39.01</v>
      </c>
      <c r="M498" s="34">
        <f>IF(AND(ISNUMBER(L498), L498&gt;0), (J498/L498)*42, "")</f>
        <v/>
      </c>
      <c r="N498" s="34">
        <f>IF(M498&lt;&gt;"", M498/10, "")</f>
        <v/>
      </c>
      <c r="O498" s="34">
        <f>M498</f>
        <v/>
      </c>
      <c r="P498" s="34">
        <f>IF(AND(M498&lt;&gt;"", J498&lt;&gt;""), M498-J498, "")</f>
        <v/>
      </c>
      <c r="Q498" s="41" t="inlineStr">
        <is>
          <t>Matched</t>
        </is>
      </c>
      <c r="R498" s="27" t="inlineStr">
        <is>
          <t>Deductions: Oil: ₹10,848, Bardana: ₹648</t>
        </is>
      </c>
    </row>
    <row r="499">
      <c r="A499" s="20" t="n">
        <v>498</v>
      </c>
      <c r="B499" s="21" t="inlineStr">
        <is>
          <t>Jai Sri Rama Trading Company</t>
        </is>
      </c>
      <c r="C499" s="21" t="inlineStr">
        <is>
          <t>INWDMSD27/0485 / PO:0198</t>
        </is>
      </c>
      <c r="D499" s="20" t="inlineStr">
        <is>
          <t>02-05-2026</t>
        </is>
      </c>
      <c r="E499" s="37" t="n">
        <v>31.17</v>
      </c>
      <c r="F499" s="38" t="n">
        <v>311.7</v>
      </c>
      <c r="G499" s="39" t="n">
        <v>2135089.18</v>
      </c>
      <c r="H499" s="39" t="n">
        <v>2135089.18</v>
      </c>
      <c r="I499" s="39" t="n">
        <v>3242.387</v>
      </c>
      <c r="J499" s="39">
        <f>IF(E499&gt;0, (G499-I499)/E499, "")</f>
        <v/>
      </c>
      <c r="K499" s="39">
        <f>IF(F499&gt;0, (G499-I499)/F499, "")</f>
        <v/>
      </c>
      <c r="L499" s="40" t="n">
        <v>40.03</v>
      </c>
      <c r="M499" s="39">
        <f>IF(AND(ISNUMBER(L499), L499&gt;0), (J499/L499)*42, "")</f>
        <v/>
      </c>
      <c r="N499" s="39">
        <f>IF(M499&lt;&gt;"", M499/10, "")</f>
        <v/>
      </c>
      <c r="O499" s="39">
        <f>M499</f>
        <v/>
      </c>
      <c r="P499" s="39">
        <f>IF(AND(M499&lt;&gt;"", J499&lt;&gt;""), M499-J499, "")</f>
        <v/>
      </c>
      <c r="Q499" s="41" t="inlineStr">
        <is>
          <t>Matched</t>
        </is>
      </c>
      <c r="R499" s="21" t="inlineStr">
        <is>
          <t>Deductions: Shortage: ₹415, Bardana: ₹2,827</t>
        </is>
      </c>
    </row>
    <row r="500">
      <c r="A500" s="26" t="n">
        <v>499</v>
      </c>
      <c r="B500" s="27" t="inlineStr">
        <is>
          <t>Jai Sri Rama Trading Company</t>
        </is>
      </c>
      <c r="C500" s="27" t="inlineStr">
        <is>
          <t>INWDMSD27/0486 / PO:0199</t>
        </is>
      </c>
      <c r="D500" s="26" t="inlineStr">
        <is>
          <t>03-05-2026</t>
        </is>
      </c>
      <c r="E500" s="32" t="n">
        <v>31.11</v>
      </c>
      <c r="F500" s="33" t="n">
        <v>311.1</v>
      </c>
      <c r="G500" s="34" t="n">
        <v>2122317.82</v>
      </c>
      <c r="H500" s="34" t="n">
        <v>2122317.82</v>
      </c>
      <c r="I500" s="34" t="n">
        <v>29660.39438401214</v>
      </c>
      <c r="J500" s="34">
        <f>IF(E500&gt;0, (G500-I500)/E500, "")</f>
        <v/>
      </c>
      <c r="K500" s="34">
        <f>IF(F500&gt;0, (G500-I500)/F500, "")</f>
        <v/>
      </c>
      <c r="L500" s="35" t="n">
        <v>39.03</v>
      </c>
      <c r="M500" s="34">
        <f>IF(AND(ISNUMBER(L500), L500&gt;0), (J500/L500)*42, "")</f>
        <v/>
      </c>
      <c r="N500" s="34">
        <f>IF(M500&lt;&gt;"", M500/10, "")</f>
        <v/>
      </c>
      <c r="O500" s="34">
        <f>M500</f>
        <v/>
      </c>
      <c r="P500" s="34">
        <f>IF(AND(M500&lt;&gt;"", J500&lt;&gt;""), M500-J500, "")</f>
        <v/>
      </c>
      <c r="Q500" s="41" t="inlineStr">
        <is>
          <t>Matched</t>
        </is>
      </c>
      <c r="R500" s="27" t="inlineStr">
        <is>
          <t>Deductions: Oil: ₹26,844, Bardana: ₹2,816</t>
        </is>
      </c>
    </row>
    <row r="501">
      <c r="A501" s="20" t="n">
        <v>500</v>
      </c>
      <c r="B501" s="21" t="inlineStr">
        <is>
          <t>Jai Sri Rama Trading Company</t>
        </is>
      </c>
      <c r="C501" s="21" t="inlineStr">
        <is>
          <t>INWDMSD27/0487 / PO:0201</t>
        </is>
      </c>
      <c r="D501" s="20" t="inlineStr">
        <is>
          <t>12-05-2026</t>
        </is>
      </c>
      <c r="E501" s="37" t="n">
        <v>18.8</v>
      </c>
      <c r="F501" s="38" t="n">
        <v>188</v>
      </c>
      <c r="G501" s="39" t="n">
        <v>1329415.16</v>
      </c>
      <c r="H501" s="39" t="n">
        <v>1329415.16</v>
      </c>
      <c r="I501" s="39" t="n">
        <v>1764.4218</v>
      </c>
      <c r="J501" s="39">
        <f>IF(E501&gt;0, (G501-I501)/E501, "")</f>
        <v/>
      </c>
      <c r="K501" s="39">
        <f>IF(F501&gt;0, (G501-I501)/F501, "")</f>
        <v/>
      </c>
      <c r="L501" s="40" t="n">
        <v>40</v>
      </c>
      <c r="M501" s="39">
        <f>IF(AND(ISNUMBER(L501), L501&gt;0), (J501/L501)*42, "")</f>
        <v/>
      </c>
      <c r="N501" s="39">
        <f>IF(M501&lt;&gt;"", M501/10, "")</f>
        <v/>
      </c>
      <c r="O501" s="39">
        <f>M501</f>
        <v/>
      </c>
      <c r="P501" s="39">
        <f>IF(AND(M501&lt;&gt;"", J501&lt;&gt;""), M501-J501, "")</f>
        <v/>
      </c>
      <c r="Q501" s="41" t="inlineStr">
        <is>
          <t>Matched</t>
        </is>
      </c>
      <c r="R501" s="21" t="inlineStr">
        <is>
          <t>Deductions: Shortage: ₹214, Bardana: ₹1,550</t>
        </is>
      </c>
    </row>
    <row r="502">
      <c r="A502" s="26" t="n">
        <v>501</v>
      </c>
      <c r="B502" s="27" t="inlineStr">
        <is>
          <t>Jai Sri Rama Trading Company</t>
        </is>
      </c>
      <c r="C502" s="27" t="inlineStr">
        <is>
          <t>INWDMSD27/0488 / PO:0203</t>
        </is>
      </c>
      <c r="D502" s="26" t="inlineStr">
        <is>
          <t>13-05-2026</t>
        </is>
      </c>
      <c r="E502" s="32" t="n">
        <v>29.82</v>
      </c>
      <c r="F502" s="33" t="n">
        <v>298.2</v>
      </c>
      <c r="G502" s="34" t="n">
        <v>2104817.82</v>
      </c>
      <c r="H502" s="34" t="n">
        <v>2104817.82</v>
      </c>
      <c r="I502" s="34" t="n">
        <v>2455</v>
      </c>
      <c r="J502" s="34">
        <f>IF(E502&gt;0, (G502-I502)/E502, "")</f>
        <v/>
      </c>
      <c r="K502" s="34">
        <f>IF(F502&gt;0, (G502-I502)/F502, "")</f>
        <v/>
      </c>
      <c r="L502" s="35" t="n">
        <v>39.52</v>
      </c>
      <c r="M502" s="34">
        <f>IF(AND(ISNUMBER(L502), L502&gt;0), (J502/L502)*42, "")</f>
        <v/>
      </c>
      <c r="N502" s="34">
        <f>IF(M502&lt;&gt;"", M502/10, "")</f>
        <v/>
      </c>
      <c r="O502" s="34">
        <f>M502</f>
        <v/>
      </c>
      <c r="P502" s="34">
        <f>IF(AND(M502&lt;&gt;"", J502&lt;&gt;""), M502-J502, "")</f>
        <v/>
      </c>
      <c r="Q502" s="41" t="inlineStr">
        <is>
          <t>Matched</t>
        </is>
      </c>
      <c r="R502" s="27" t="inlineStr">
        <is>
          <t>Deductions: Bardana: ₹2,455</t>
        </is>
      </c>
    </row>
    <row r="503">
      <c r="A503" s="20" t="n">
        <v>502</v>
      </c>
      <c r="B503" s="21" t="inlineStr">
        <is>
          <t>Ram Dayal Ved Prakash</t>
        </is>
      </c>
      <c r="C503" s="21" t="inlineStr">
        <is>
          <t>INWDMSD27/0489 / PO:0206</t>
        </is>
      </c>
      <c r="D503" s="20" t="inlineStr">
        <is>
          <t>13-05-2026</t>
        </is>
      </c>
      <c r="E503" s="37" t="n">
        <v>30.23</v>
      </c>
      <c r="F503" s="38" t="n">
        <v>302.3</v>
      </c>
      <c r="G503" s="39" t="n">
        <v>2133059.94</v>
      </c>
      <c r="H503" s="39" t="n">
        <v>2133059.94</v>
      </c>
      <c r="I503" s="39" t="n">
        <v>0</v>
      </c>
      <c r="J503" s="39">
        <f>IF(E503&gt;0, (G503-I503)/E503, "")</f>
        <v/>
      </c>
      <c r="K503" s="39">
        <f>IF(F503&gt;0, (G503-I503)/F503, "")</f>
        <v/>
      </c>
      <c r="L503" s="40" t="n">
        <v>40.42</v>
      </c>
      <c r="M503" s="39">
        <f>IF(AND(ISNUMBER(L503), L503&gt;0), (J503/L503)*42, "")</f>
        <v/>
      </c>
      <c r="N503" s="39">
        <f>IF(M503&lt;&gt;"", M503/10, "")</f>
        <v/>
      </c>
      <c r="O503" s="39">
        <f>M503</f>
        <v/>
      </c>
      <c r="P503" s="39">
        <f>IF(AND(M503&lt;&gt;"", J503&lt;&gt;""), M503-J503, "")</f>
        <v/>
      </c>
      <c r="Q503" s="41" t="inlineStr">
        <is>
          <t>Matched</t>
        </is>
      </c>
      <c r="R503" s="21" t="inlineStr">
        <is>
          <t>Fully reconciled &amp; verified</t>
        </is>
      </c>
    </row>
    <row r="504">
      <c r="A504" s="26" t="n">
        <v>503</v>
      </c>
      <c r="B504" s="27" t="inlineStr">
        <is>
          <t>Bhawani Trading Company</t>
        </is>
      </c>
      <c r="C504" s="27" t="inlineStr">
        <is>
          <t>INWDMSD27/0490 / PO:0204</t>
        </is>
      </c>
      <c r="D504" s="26" t="inlineStr">
        <is>
          <t>14-05-2026</t>
        </is>
      </c>
      <c r="E504" s="32" t="n">
        <v>34.09</v>
      </c>
      <c r="F504" s="33" t="n">
        <v>340.9</v>
      </c>
      <c r="G504" s="34" t="n">
        <v>2409349.14</v>
      </c>
      <c r="H504" s="34" t="n">
        <v>2409349.14</v>
      </c>
      <c r="I504" s="34" t="n">
        <v>0</v>
      </c>
      <c r="J504" s="34">
        <f>IF(E504&gt;0, (G504-I504)/E504, "")</f>
        <v/>
      </c>
      <c r="K504" s="34">
        <f>IF(F504&gt;0, (G504-I504)/F504, "")</f>
        <v/>
      </c>
      <c r="L504" s="35" t="n">
        <v>40.07</v>
      </c>
      <c r="M504" s="34">
        <f>IF(AND(ISNUMBER(L504), L504&gt;0), (J504/L504)*42, "")</f>
        <v/>
      </c>
      <c r="N504" s="34">
        <f>IF(M504&lt;&gt;"", M504/10, "")</f>
        <v/>
      </c>
      <c r="O504" s="34">
        <f>M504</f>
        <v/>
      </c>
      <c r="P504" s="34">
        <f>IF(AND(M504&lt;&gt;"", J504&lt;&gt;""), M504-J504, "")</f>
        <v/>
      </c>
      <c r="Q504" s="41" t="inlineStr">
        <is>
          <t>Matched</t>
        </is>
      </c>
      <c r="R504" s="27" t="inlineStr">
        <is>
          <t>Fully reconciled &amp; verified</t>
        </is>
      </c>
    </row>
    <row r="505">
      <c r="A505" s="20" t="n">
        <v>504</v>
      </c>
      <c r="B505" s="21" t="inlineStr">
        <is>
          <t>Ram Dayal Ved Prakash</t>
        </is>
      </c>
      <c r="C505" s="21" t="inlineStr">
        <is>
          <t>INWDMSD27/0491 / PO:0209</t>
        </is>
      </c>
      <c r="D505" s="20" t="inlineStr">
        <is>
          <t>14-05-2026</t>
        </is>
      </c>
      <c r="E505" s="37" t="n">
        <v>26.91</v>
      </c>
      <c r="F505" s="38" t="n">
        <v>269.1</v>
      </c>
      <c r="G505" s="39" t="n">
        <v>1928060.82</v>
      </c>
      <c r="H505" s="39" t="n">
        <v>1928060.82</v>
      </c>
      <c r="I505" s="39" t="n">
        <v>0</v>
      </c>
      <c r="J505" s="39">
        <f>IF(E505&gt;0, (G505-I505)/E505, "")</f>
        <v/>
      </c>
      <c r="K505" s="39">
        <f>IF(F505&gt;0, (G505-I505)/F505, "")</f>
        <v/>
      </c>
      <c r="L505" s="40" t="n">
        <v>40.08</v>
      </c>
      <c r="M505" s="39">
        <f>IF(AND(ISNUMBER(L505), L505&gt;0), (J505/L505)*42, "")</f>
        <v/>
      </c>
      <c r="N505" s="39">
        <f>IF(M505&lt;&gt;"", M505/10, "")</f>
        <v/>
      </c>
      <c r="O505" s="39">
        <f>M505</f>
        <v/>
      </c>
      <c r="P505" s="39">
        <f>IF(AND(M505&lt;&gt;"", J505&lt;&gt;""), M505-J505, "")</f>
        <v/>
      </c>
      <c r="Q505" s="41" t="inlineStr">
        <is>
          <t>Matched</t>
        </is>
      </c>
      <c r="R505" s="21" t="inlineStr">
        <is>
          <t>Fully reconciled &amp; verified</t>
        </is>
      </c>
    </row>
    <row r="506">
      <c r="A506" s="26" t="n">
        <v>505</v>
      </c>
      <c r="B506" s="27" t="inlineStr">
        <is>
          <t>Bhawani Trading Company</t>
        </is>
      </c>
      <c r="C506" s="27" t="inlineStr">
        <is>
          <t>INWDMSD27/0492 / PO:0208</t>
        </is>
      </c>
      <c r="D506" s="26" t="inlineStr">
        <is>
          <t>15-05-2026</t>
        </is>
      </c>
      <c r="E506" s="32" t="n">
        <v>27.34</v>
      </c>
      <c r="F506" s="33" t="n">
        <v>273.4</v>
      </c>
      <c r="G506" s="34" t="n">
        <v>1941394.5</v>
      </c>
      <c r="H506" s="34" t="n">
        <v>1941394.5</v>
      </c>
      <c r="I506" s="34" t="n">
        <v>0</v>
      </c>
      <c r="J506" s="34">
        <f>IF(E506&gt;0, (G506-I506)/E506, "")</f>
        <v/>
      </c>
      <c r="K506" s="34">
        <f>IF(F506&gt;0, (G506-I506)/F506, "")</f>
        <v/>
      </c>
      <c r="L506" s="35" t="n">
        <v>39.84</v>
      </c>
      <c r="M506" s="34">
        <f>IF(AND(ISNUMBER(L506), L506&gt;0), (J506/L506)*42, "")</f>
        <v/>
      </c>
      <c r="N506" s="34">
        <f>IF(M506&lt;&gt;"", M506/10, "")</f>
        <v/>
      </c>
      <c r="O506" s="34">
        <f>M506</f>
        <v/>
      </c>
      <c r="P506" s="34">
        <f>IF(AND(M506&lt;&gt;"", J506&lt;&gt;""), M506-J506, "")</f>
        <v/>
      </c>
      <c r="Q506" s="41" t="inlineStr">
        <is>
          <t>Matched</t>
        </is>
      </c>
      <c r="R506" s="27" t="inlineStr">
        <is>
          <t>Fully reconciled &amp; verified</t>
        </is>
      </c>
    </row>
    <row r="507">
      <c r="A507" s="20" t="n">
        <v>506</v>
      </c>
      <c r="B507" s="21" t="inlineStr">
        <is>
          <t>Mahavir Trading Company</t>
        </is>
      </c>
      <c r="C507" s="21" t="inlineStr">
        <is>
          <t>INWDMSD27/0493 / PO:0205</t>
        </is>
      </c>
      <c r="D507" s="20" t="inlineStr">
        <is>
          <t>15-05-2026</t>
        </is>
      </c>
      <c r="E507" s="37" t="n">
        <v>33.42</v>
      </c>
      <c r="F507" s="38" t="n">
        <v>334.2</v>
      </c>
      <c r="G507" s="39" t="n">
        <v>2338029.92</v>
      </c>
      <c r="H507" s="39" t="n">
        <v>2338029.92</v>
      </c>
      <c r="I507" s="39" t="n">
        <v>0</v>
      </c>
      <c r="J507" s="39">
        <f>IF(E507&gt;0, (G507-I507)/E507, "")</f>
        <v/>
      </c>
      <c r="K507" s="39">
        <f>IF(F507&gt;0, (G507-I507)/F507, "")</f>
        <v/>
      </c>
      <c r="L507" s="40" t="n">
        <v>39.78</v>
      </c>
      <c r="M507" s="39">
        <f>IF(AND(ISNUMBER(L507), L507&gt;0), (J507/L507)*42, "")</f>
        <v/>
      </c>
      <c r="N507" s="39">
        <f>IF(M507&lt;&gt;"", M507/10, "")</f>
        <v/>
      </c>
      <c r="O507" s="39">
        <f>M507</f>
        <v/>
      </c>
      <c r="P507" s="39">
        <f>IF(AND(M507&lt;&gt;"", J507&lt;&gt;""), M507-J507, "")</f>
        <v/>
      </c>
      <c r="Q507" s="41" t="inlineStr">
        <is>
          <t>Matched</t>
        </is>
      </c>
      <c r="R507" s="21" t="inlineStr">
        <is>
          <t>Fully reconciled &amp; verified</t>
        </is>
      </c>
    </row>
    <row r="508">
      <c r="A508" s="26" t="n">
        <v>507</v>
      </c>
      <c r="B508" s="27" t="inlineStr">
        <is>
          <t>Ghanshyam Dass &amp; Sons</t>
        </is>
      </c>
      <c r="C508" s="27" t="inlineStr">
        <is>
          <t>INWDMSD27/0494 / PO:0214</t>
        </is>
      </c>
      <c r="D508" s="26" t="inlineStr">
        <is>
          <t>15-05-2026</t>
        </is>
      </c>
      <c r="E508" s="32" t="n">
        <v>22.37</v>
      </c>
      <c r="F508" s="33" t="n">
        <v>223.7</v>
      </c>
      <c r="G508" s="34" t="n">
        <v>1669496</v>
      </c>
      <c r="H508" s="34" t="n">
        <v>1669496</v>
      </c>
      <c r="I508" s="34" t="n">
        <v>100567.2590476191</v>
      </c>
      <c r="J508" s="34">
        <f>IF(E508&gt;0, (G508-I508)/E508, "")</f>
        <v/>
      </c>
      <c r="K508" s="34">
        <f>IF(F508&gt;0, (G508-I508)/F508, "")</f>
        <v/>
      </c>
      <c r="L508" s="35" t="n">
        <v>39.47</v>
      </c>
      <c r="M508" s="34">
        <f>IF(AND(ISNUMBER(L508), L508&gt;0), (J508/L508)*42, "")</f>
        <v/>
      </c>
      <c r="N508" s="34">
        <f>IF(M508&lt;&gt;"", M508/10, "")</f>
        <v/>
      </c>
      <c r="O508" s="34">
        <f>M508</f>
        <v/>
      </c>
      <c r="P508" s="34">
        <f>IF(AND(M508&lt;&gt;"", J508&lt;&gt;""), M508-J508, "")</f>
        <v/>
      </c>
      <c r="Q508" s="41" t="inlineStr">
        <is>
          <t>Matched</t>
        </is>
      </c>
      <c r="R508" s="27" t="inlineStr">
        <is>
          <t>Deductions: Oil: ₹100,567</t>
        </is>
      </c>
    </row>
    <row r="509">
      <c r="A509" s="20" t="n">
        <v>508</v>
      </c>
      <c r="B509" s="21" t="inlineStr">
        <is>
          <t>Lucky Enterprises</t>
        </is>
      </c>
      <c r="C509" s="21" t="inlineStr">
        <is>
          <t>INWDMSD27/0495 / PO:0207</t>
        </is>
      </c>
      <c r="D509" s="20" t="inlineStr">
        <is>
          <t>15-05-2026</t>
        </is>
      </c>
      <c r="E509" s="37" t="n">
        <v>24.95</v>
      </c>
      <c r="F509" s="38" t="n">
        <v>249.5</v>
      </c>
      <c r="G509" s="39" t="n">
        <v>1763820</v>
      </c>
      <c r="H509" s="39" t="n">
        <v>1763820</v>
      </c>
      <c r="I509" s="39" t="n">
        <v>0</v>
      </c>
      <c r="J509" s="39">
        <f>IF(E509&gt;0, (G509-I509)/E509, "")</f>
        <v/>
      </c>
      <c r="K509" s="39">
        <f>IF(F509&gt;0, (G509-I509)/F509, "")</f>
        <v/>
      </c>
      <c r="L509" s="40" t="n">
        <v>39.96</v>
      </c>
      <c r="M509" s="39">
        <f>IF(AND(ISNUMBER(L509), L509&gt;0), (J509/L509)*42, "")</f>
        <v/>
      </c>
      <c r="N509" s="39">
        <f>IF(M509&lt;&gt;"", M509/10, "")</f>
        <v/>
      </c>
      <c r="O509" s="39">
        <f>M509</f>
        <v/>
      </c>
      <c r="P509" s="39">
        <f>IF(AND(M509&lt;&gt;"", J509&lt;&gt;""), M509-J509, "")</f>
        <v/>
      </c>
      <c r="Q509" s="41" t="inlineStr">
        <is>
          <t>Matched</t>
        </is>
      </c>
      <c r="R509" s="21" t="inlineStr">
        <is>
          <t>Fully reconciled &amp; verified</t>
        </is>
      </c>
    </row>
    <row r="510">
      <c r="A510" s="26" t="n">
        <v>509</v>
      </c>
      <c r="B510" s="27" t="inlineStr">
        <is>
          <t>Lucky Enterprises</t>
        </is>
      </c>
      <c r="C510" s="27" t="inlineStr">
        <is>
          <t>INWDMSD27/0496 / PO:0210</t>
        </is>
      </c>
      <c r="D510" s="26" t="inlineStr">
        <is>
          <t>15-05-2026</t>
        </is>
      </c>
      <c r="E510" s="32" t="n">
        <v>18.25</v>
      </c>
      <c r="F510" s="33" t="n">
        <v>182.5</v>
      </c>
      <c r="G510" s="34" t="n">
        <v>1304100</v>
      </c>
      <c r="H510" s="34" t="n">
        <v>1304100</v>
      </c>
      <c r="I510" s="34" t="n">
        <v>0</v>
      </c>
      <c r="J510" s="34">
        <f>IF(E510&gt;0, (G510-I510)/E510, "")</f>
        <v/>
      </c>
      <c r="K510" s="34">
        <f>IF(F510&gt;0, (G510-I510)/F510, "")</f>
        <v/>
      </c>
      <c r="L510" s="35" t="n">
        <v>40.21</v>
      </c>
      <c r="M510" s="34">
        <f>IF(AND(ISNUMBER(L510), L510&gt;0), (J510/L510)*42, "")</f>
        <v/>
      </c>
      <c r="N510" s="34">
        <f>IF(M510&lt;&gt;"", M510/10, "")</f>
        <v/>
      </c>
      <c r="O510" s="34">
        <f>M510</f>
        <v/>
      </c>
      <c r="P510" s="34">
        <f>IF(AND(M510&lt;&gt;"", J510&lt;&gt;""), M510-J510, "")</f>
        <v/>
      </c>
      <c r="Q510" s="41" t="inlineStr">
        <is>
          <t>Matched</t>
        </is>
      </c>
      <c r="R510" s="27" t="inlineStr">
        <is>
          <t>Fully reconciled &amp; verified</t>
        </is>
      </c>
    </row>
    <row r="511">
      <c r="A511" s="20" t="n">
        <v>510</v>
      </c>
      <c r="B511" s="21" t="inlineStr">
        <is>
          <t>Mahavir Trading Company</t>
        </is>
      </c>
      <c r="C511" s="21" t="inlineStr">
        <is>
          <t>INWDMSD27/0497 / PO:0205</t>
        </is>
      </c>
      <c r="D511" s="20" t="inlineStr">
        <is>
          <t>15-05-2026</t>
        </is>
      </c>
      <c r="E511" s="37" t="n">
        <v>33.59</v>
      </c>
      <c r="F511" s="38" t="n">
        <v>335.9</v>
      </c>
      <c r="G511" s="39" t="n">
        <v>2352919.8</v>
      </c>
      <c r="H511" s="39" t="n">
        <v>2352919.8</v>
      </c>
      <c r="I511" s="39" t="n">
        <v>627</v>
      </c>
      <c r="J511" s="39">
        <f>IF(E511&gt;0, (G511-I511)/E511, "")</f>
        <v/>
      </c>
      <c r="K511" s="39">
        <f>IF(F511&gt;0, (G511-I511)/F511, "")</f>
        <v/>
      </c>
      <c r="L511" s="40" t="n">
        <v>40.13</v>
      </c>
      <c r="M511" s="39">
        <f>IF(AND(ISNUMBER(L511), L511&gt;0), (J511/L511)*42, "")</f>
        <v/>
      </c>
      <c r="N511" s="39">
        <f>IF(M511&lt;&gt;"", M511/10, "")</f>
        <v/>
      </c>
      <c r="O511" s="39">
        <f>M511</f>
        <v/>
      </c>
      <c r="P511" s="39">
        <f>IF(AND(M511&lt;&gt;"", J511&lt;&gt;""), M511-J511, "")</f>
        <v/>
      </c>
      <c r="Q511" s="41" t="inlineStr">
        <is>
          <t>Matched</t>
        </is>
      </c>
      <c r="R511" s="21" t="inlineStr">
        <is>
          <t>Deductions: Brokerage: ₹627</t>
        </is>
      </c>
    </row>
    <row r="512">
      <c r="A512" s="26" t="n">
        <v>511</v>
      </c>
      <c r="B512" s="27" t="inlineStr">
        <is>
          <t>Lucky Enterprises</t>
        </is>
      </c>
      <c r="C512" s="27" t="inlineStr">
        <is>
          <t>INWDMSD27/0498 / PO:0212</t>
        </is>
      </c>
      <c r="D512" s="26" t="inlineStr">
        <is>
          <t>15-05-2026</t>
        </is>
      </c>
      <c r="E512" s="32" t="n">
        <v>27.04</v>
      </c>
      <c r="F512" s="33" t="n">
        <v>270.4</v>
      </c>
      <c r="G512" s="34" t="n">
        <v>1533813</v>
      </c>
      <c r="H512" s="34" t="n">
        <v>1533813</v>
      </c>
      <c r="I512" s="34" t="n">
        <v>0</v>
      </c>
      <c r="J512" s="34">
        <f>IF(E512&gt;0, (G512-I512)/E512, "")</f>
        <v/>
      </c>
      <c r="K512" s="34">
        <f>IF(F512&gt;0, (G512-I512)/F512, "")</f>
        <v/>
      </c>
      <c r="L512" s="35" t="n">
        <v>40.1</v>
      </c>
      <c r="M512" s="34">
        <f>IF(AND(ISNUMBER(L512), L512&gt;0), (J512/L512)*42, "")</f>
        <v/>
      </c>
      <c r="N512" s="34">
        <f>IF(M512&lt;&gt;"", M512/10, "")</f>
        <v/>
      </c>
      <c r="O512" s="34">
        <f>M512</f>
        <v/>
      </c>
      <c r="P512" s="34">
        <f>IF(AND(M512&lt;&gt;"", J512&lt;&gt;""), M512-J512, "")</f>
        <v/>
      </c>
      <c r="Q512" s="41" t="inlineStr">
        <is>
          <t>Matched</t>
        </is>
      </c>
      <c r="R512" s="27" t="inlineStr">
        <is>
          <t>Fully reconciled &amp; verified</t>
        </is>
      </c>
    </row>
    <row r="513">
      <c r="A513" s="20" t="n">
        <v>512</v>
      </c>
      <c r="B513" s="21" t="inlineStr">
        <is>
          <t>Lucky Enterprises</t>
        </is>
      </c>
      <c r="C513" s="21" t="inlineStr">
        <is>
          <t>INWDMSD27/0498 / PO:0210</t>
        </is>
      </c>
      <c r="D513" s="20" t="inlineStr">
        <is>
          <t>15-05-2026</t>
        </is>
      </c>
      <c r="E513" s="37" t="n">
        <v>27.04</v>
      </c>
      <c r="F513" s="38" t="n">
        <v>270.4</v>
      </c>
      <c r="G513" s="39" t="n">
        <v>386883</v>
      </c>
      <c r="H513" s="39" t="n">
        <v>386883</v>
      </c>
      <c r="I513" s="39" t="n">
        <v>0</v>
      </c>
      <c r="J513" s="39">
        <f>IF(E513&gt;0, (G513-I513)/E513, "")</f>
        <v/>
      </c>
      <c r="K513" s="39">
        <f>IF(F513&gt;0, (G513-I513)/F513, "")</f>
        <v/>
      </c>
      <c r="L513" s="40" t="n">
        <v>40.1</v>
      </c>
      <c r="M513" s="39">
        <f>IF(AND(ISNUMBER(L513), L513&gt;0), (J513/L513)*42, "")</f>
        <v/>
      </c>
      <c r="N513" s="39">
        <f>IF(M513&lt;&gt;"", M513/10, "")</f>
        <v/>
      </c>
      <c r="O513" s="39">
        <f>M513</f>
        <v/>
      </c>
      <c r="P513" s="39">
        <f>IF(AND(M513&lt;&gt;"", J513&lt;&gt;""), M513-J513, "")</f>
        <v/>
      </c>
      <c r="Q513" s="41" t="inlineStr">
        <is>
          <t>Matched</t>
        </is>
      </c>
      <c r="R513" s="21" t="inlineStr">
        <is>
          <t>Fully reconciled &amp; verified</t>
        </is>
      </c>
    </row>
    <row r="514">
      <c r="A514" s="26" t="n">
        <v>513</v>
      </c>
      <c r="B514" s="27" t="inlineStr">
        <is>
          <t>Lucky Enterprises</t>
        </is>
      </c>
      <c r="C514" s="27" t="inlineStr">
        <is>
          <t>INWDMSD27/0499 / PO:0215</t>
        </is>
      </c>
      <c r="D514" s="26" t="inlineStr">
        <is>
          <t>15-05-2026</t>
        </is>
      </c>
      <c r="E514" s="32" t="n">
        <v>28.76</v>
      </c>
      <c r="F514" s="33" t="n">
        <v>287.6</v>
      </c>
      <c r="G514" s="34" t="n">
        <v>2089449.6</v>
      </c>
      <c r="H514" s="34" t="n">
        <v>2089449.6</v>
      </c>
      <c r="I514" s="34" t="n">
        <v>0</v>
      </c>
      <c r="J514" s="34">
        <f>IF(E514&gt;0, (G514-I514)/E514, "")</f>
        <v/>
      </c>
      <c r="K514" s="34">
        <f>IF(F514&gt;0, (G514-I514)/F514, "")</f>
        <v/>
      </c>
      <c r="L514" s="35" t="n">
        <v>40.49</v>
      </c>
      <c r="M514" s="34">
        <f>IF(AND(ISNUMBER(L514), L514&gt;0), (J514/L514)*42, "")</f>
        <v/>
      </c>
      <c r="N514" s="34">
        <f>IF(M514&lt;&gt;"", M514/10, "")</f>
        <v/>
      </c>
      <c r="O514" s="34">
        <f>M514</f>
        <v/>
      </c>
      <c r="P514" s="34">
        <f>IF(AND(M514&lt;&gt;"", J514&lt;&gt;""), M514-J514, "")</f>
        <v/>
      </c>
      <c r="Q514" s="41" t="inlineStr">
        <is>
          <t>Matched</t>
        </is>
      </c>
      <c r="R514" s="27" t="inlineStr">
        <is>
          <t>Fully reconciled &amp; verified</t>
        </is>
      </c>
    </row>
    <row r="515">
      <c r="A515" s="20" t="n">
        <v>514</v>
      </c>
      <c r="B515" s="21" t="inlineStr">
        <is>
          <t>Bhawani Trading Company</t>
        </is>
      </c>
      <c r="C515" s="21" t="inlineStr">
        <is>
          <t>INWDMSD27/0500 / PO:0208</t>
        </is>
      </c>
      <c r="D515" s="20" t="inlineStr">
        <is>
          <t>15-05-2026</t>
        </is>
      </c>
      <c r="E515" s="37" t="n">
        <v>27.85</v>
      </c>
      <c r="F515" s="38" t="n">
        <v>278.5</v>
      </c>
      <c r="G515" s="39" t="n">
        <v>1980222.39</v>
      </c>
      <c r="H515" s="39" t="n">
        <v>1980222.39</v>
      </c>
      <c r="I515" s="39" t="n">
        <v>0</v>
      </c>
      <c r="J515" s="39">
        <f>IF(E515&gt;0, (G515-I515)/E515, "")</f>
        <v/>
      </c>
      <c r="K515" s="39">
        <f>IF(F515&gt;0, (G515-I515)/F515, "")</f>
        <v/>
      </c>
      <c r="L515" s="40" t="n">
        <v>40.12</v>
      </c>
      <c r="M515" s="39">
        <f>IF(AND(ISNUMBER(L515), L515&gt;0), (J515/L515)*42, "")</f>
        <v/>
      </c>
      <c r="N515" s="39">
        <f>IF(M515&lt;&gt;"", M515/10, "")</f>
        <v/>
      </c>
      <c r="O515" s="39">
        <f>M515</f>
        <v/>
      </c>
      <c r="P515" s="39">
        <f>IF(AND(M515&lt;&gt;"", J515&lt;&gt;""), M515-J515, "")</f>
        <v/>
      </c>
      <c r="Q515" s="41" t="inlineStr">
        <is>
          <t>Matched</t>
        </is>
      </c>
      <c r="R515" s="21" t="inlineStr">
        <is>
          <t>Fully reconciled &amp; verified</t>
        </is>
      </c>
    </row>
    <row r="516">
      <c r="A516" s="26" t="n">
        <v>515</v>
      </c>
      <c r="B516" s="27" t="inlineStr">
        <is>
          <t>Bhawani Trading Company</t>
        </is>
      </c>
      <c r="C516" s="27" t="inlineStr">
        <is>
          <t>INWDMSD27/0501 / PO:0208</t>
        </is>
      </c>
      <c r="D516" s="26" t="inlineStr">
        <is>
          <t>15-05-2026</t>
        </is>
      </c>
      <c r="E516" s="32" t="n">
        <v>27.64</v>
      </c>
      <c r="F516" s="33" t="n">
        <v>276.4</v>
      </c>
      <c r="G516" s="34" t="n">
        <v>1962965.55</v>
      </c>
      <c r="H516" s="34" t="n">
        <v>1962965.55</v>
      </c>
      <c r="I516" s="34" t="n">
        <v>0</v>
      </c>
      <c r="J516" s="34">
        <f>IF(E516&gt;0, (G516-I516)/E516, "")</f>
        <v/>
      </c>
      <c r="K516" s="34">
        <f>IF(F516&gt;0, (G516-I516)/F516, "")</f>
        <v/>
      </c>
      <c r="L516" s="35" t="n">
        <v>39.84</v>
      </c>
      <c r="M516" s="34">
        <f>IF(AND(ISNUMBER(L516), L516&gt;0), (J516/L516)*42, "")</f>
        <v/>
      </c>
      <c r="N516" s="34">
        <f>IF(M516&lt;&gt;"", M516/10, "")</f>
        <v/>
      </c>
      <c r="O516" s="34">
        <f>M516</f>
        <v/>
      </c>
      <c r="P516" s="34">
        <f>IF(AND(M516&lt;&gt;"", J516&lt;&gt;""), M516-J516, "")</f>
        <v/>
      </c>
      <c r="Q516" s="41" t="inlineStr">
        <is>
          <t>Matched</t>
        </is>
      </c>
      <c r="R516" s="27" t="inlineStr">
        <is>
          <t>Fully reconciled &amp; verified</t>
        </is>
      </c>
    </row>
    <row r="517">
      <c r="A517" s="20" t="n">
        <v>516</v>
      </c>
      <c r="B517" s="21" t="inlineStr">
        <is>
          <t>Mahavir Trading Company</t>
        </is>
      </c>
      <c r="C517" s="21" t="inlineStr">
        <is>
          <t>INWDMSD27/0502 / PO:0211</t>
        </is>
      </c>
      <c r="D517" s="20" t="inlineStr">
        <is>
          <t>16-05-2026</t>
        </is>
      </c>
      <c r="E517" s="37" t="n">
        <v>32.15</v>
      </c>
      <c r="F517" s="38" t="n">
        <v>321.5</v>
      </c>
      <c r="G517" s="39" t="n">
        <v>2286765.6</v>
      </c>
      <c r="H517" s="39" t="n">
        <v>2286765.6</v>
      </c>
      <c r="I517" s="39" t="n">
        <v>597.24</v>
      </c>
      <c r="J517" s="39">
        <f>IF(E517&gt;0, (G517-I517)/E517, "")</f>
        <v/>
      </c>
      <c r="K517" s="39">
        <f>IF(F517&gt;0, (G517-I517)/F517, "")</f>
        <v/>
      </c>
      <c r="L517" s="40" t="n">
        <v>39.6</v>
      </c>
      <c r="M517" s="39">
        <f>IF(AND(ISNUMBER(L517), L517&gt;0), (J517/L517)*42, "")</f>
        <v/>
      </c>
      <c r="N517" s="39">
        <f>IF(M517&lt;&gt;"", M517/10, "")</f>
        <v/>
      </c>
      <c r="O517" s="39">
        <f>M517</f>
        <v/>
      </c>
      <c r="P517" s="39">
        <f>IF(AND(M517&lt;&gt;"", J517&lt;&gt;""), M517-J517, "")</f>
        <v/>
      </c>
      <c r="Q517" s="41" t="inlineStr">
        <is>
          <t>Matched</t>
        </is>
      </c>
      <c r="R517" s="21" t="inlineStr">
        <is>
          <t>Deductions: Brokerage: ₹597</t>
        </is>
      </c>
    </row>
    <row r="518">
      <c r="A518" s="26" t="n">
        <v>517</v>
      </c>
      <c r="B518" s="27" t="inlineStr">
        <is>
          <t>Lucky Enterprises</t>
        </is>
      </c>
      <c r="C518" s="27" t="inlineStr">
        <is>
          <t>INWDMSD27/0503 / PO:0203</t>
        </is>
      </c>
      <c r="D518" s="26" t="inlineStr">
        <is>
          <t>16-05-2026</t>
        </is>
      </c>
      <c r="E518" s="32" t="n">
        <v>30.74</v>
      </c>
      <c r="F518" s="33" t="n">
        <v>307.4</v>
      </c>
      <c r="G518" s="34" t="n">
        <v>2172186.8</v>
      </c>
      <c r="H518" s="34" t="n">
        <v>2172186.8</v>
      </c>
      <c r="I518" s="34" t="n">
        <v>0</v>
      </c>
      <c r="J518" s="34">
        <f>IF(E518&gt;0, (G518-I518)/E518, "")</f>
        <v/>
      </c>
      <c r="K518" s="34">
        <f>IF(F518&gt;0, (G518-I518)/F518, "")</f>
        <v/>
      </c>
      <c r="L518" s="35" t="n">
        <v>40</v>
      </c>
      <c r="M518" s="34">
        <f>IF(AND(ISNUMBER(L518), L518&gt;0), (J518/L518)*42, "")</f>
        <v/>
      </c>
      <c r="N518" s="34">
        <f>IF(M518&lt;&gt;"", M518/10, "")</f>
        <v/>
      </c>
      <c r="O518" s="34">
        <f>M518</f>
        <v/>
      </c>
      <c r="P518" s="34">
        <f>IF(AND(M518&lt;&gt;"", J518&lt;&gt;""), M518-J518, "")</f>
        <v/>
      </c>
      <c r="Q518" s="41" t="inlineStr">
        <is>
          <t>Matched</t>
        </is>
      </c>
      <c r="R518" s="27" t="inlineStr">
        <is>
          <t>Fully reconciled &amp; verified</t>
        </is>
      </c>
    </row>
    <row r="519">
      <c r="A519" s="20" t="n">
        <v>518</v>
      </c>
      <c r="B519" s="21" t="inlineStr">
        <is>
          <t>Lucky Enterprises</t>
        </is>
      </c>
      <c r="C519" s="21" t="inlineStr">
        <is>
          <t>INWDMSD27/0504 / PO:0216</t>
        </is>
      </c>
      <c r="D519" s="20" t="inlineStr">
        <is>
          <t>16-05-2026</t>
        </is>
      </c>
      <c r="E519" s="37" t="n">
        <v>27.27</v>
      </c>
      <c r="F519" s="38" t="n">
        <v>272.7</v>
      </c>
      <c r="G519" s="39" t="n">
        <v>1975024.8</v>
      </c>
      <c r="H519" s="39" t="n">
        <v>1975024.8</v>
      </c>
      <c r="I519" s="39" t="n">
        <v>0</v>
      </c>
      <c r="J519" s="39">
        <f>IF(E519&gt;0, (G519-I519)/E519, "")</f>
        <v/>
      </c>
      <c r="K519" s="39">
        <f>IF(F519&gt;0, (G519-I519)/F519, "")</f>
        <v/>
      </c>
      <c r="L519" s="40" t="n">
        <v>40.25</v>
      </c>
      <c r="M519" s="39">
        <f>IF(AND(ISNUMBER(L519), L519&gt;0), (J519/L519)*42, "")</f>
        <v/>
      </c>
      <c r="N519" s="39">
        <f>IF(M519&lt;&gt;"", M519/10, "")</f>
        <v/>
      </c>
      <c r="O519" s="39">
        <f>M519</f>
        <v/>
      </c>
      <c r="P519" s="39">
        <f>IF(AND(M519&lt;&gt;"", J519&lt;&gt;""), M519-J519, "")</f>
        <v/>
      </c>
      <c r="Q519" s="41" t="inlineStr">
        <is>
          <t>Matched</t>
        </is>
      </c>
      <c r="R519" s="21" t="inlineStr">
        <is>
          <t>Fully reconciled &amp; verified</t>
        </is>
      </c>
    </row>
    <row r="520">
      <c r="A520" s="26" t="n">
        <v>519</v>
      </c>
      <c r="B520" s="27" t="inlineStr">
        <is>
          <t>Jai Sri Rama Trading Company</t>
        </is>
      </c>
      <c r="C520" s="27" t="inlineStr">
        <is>
          <t>INWDMSD27/0505 / PO:0218</t>
        </is>
      </c>
      <c r="D520" s="26" t="inlineStr">
        <is>
          <t>16-05-2026</t>
        </is>
      </c>
      <c r="E520" s="32" t="n">
        <v>14.18</v>
      </c>
      <c r="F520" s="33" t="n">
        <v>141.8</v>
      </c>
      <c r="G520" s="34" t="n">
        <v>1025132.47</v>
      </c>
      <c r="H520" s="34" t="n">
        <v>1025132.47</v>
      </c>
      <c r="I520" s="34" t="n">
        <v>11441.25054353807</v>
      </c>
      <c r="J520" s="34">
        <f>IF(E520&gt;0, (G520-I520)/E520, "")</f>
        <v/>
      </c>
      <c r="K520" s="34">
        <f>IF(F520&gt;0, (G520-I520)/F520, "")</f>
        <v/>
      </c>
      <c r="L520" s="35" t="n">
        <v>39.16</v>
      </c>
      <c r="M520" s="34">
        <f>IF(AND(ISNUMBER(L520), L520&gt;0), (J520/L520)*42, "")</f>
        <v/>
      </c>
      <c r="N520" s="34">
        <f>IF(M520&lt;&gt;"", M520/10, "")</f>
        <v/>
      </c>
      <c r="O520" s="34">
        <f>M520</f>
        <v/>
      </c>
      <c r="P520" s="34">
        <f>IF(AND(M520&lt;&gt;"", J520&lt;&gt;""), M520-J520, "")</f>
        <v/>
      </c>
      <c r="Q520" s="41" t="inlineStr">
        <is>
          <t>Matched</t>
        </is>
      </c>
      <c r="R520" s="27" t="inlineStr">
        <is>
          <t>Deductions: Oil: ₹9,088, Shortage: ₹949, Bardana: ₹1,404</t>
        </is>
      </c>
    </row>
    <row r="521">
      <c r="A521" s="20" t="n">
        <v>520</v>
      </c>
      <c r="B521" s="21" t="inlineStr">
        <is>
          <t>Jai Sri Rama Trading Company</t>
        </is>
      </c>
      <c r="C521" s="21" t="inlineStr">
        <is>
          <t>INWDMSD27/0506 / PO:0217</t>
        </is>
      </c>
      <c r="D521" s="20" t="inlineStr">
        <is>
          <t>16-05-2026</t>
        </is>
      </c>
      <c r="E521" s="37" t="n">
        <v>31.36</v>
      </c>
      <c r="F521" s="38" t="n">
        <v>313.6</v>
      </c>
      <c r="G521" s="39" t="n">
        <v>2284845.94</v>
      </c>
      <c r="H521" s="39" t="n">
        <v>2284845.94</v>
      </c>
      <c r="I521" s="39" t="n">
        <v>3096</v>
      </c>
      <c r="J521" s="39">
        <f>IF(E521&gt;0, (G521-I521)/E521, "")</f>
        <v/>
      </c>
      <c r="K521" s="39">
        <f>IF(F521&gt;0, (G521-I521)/F521, "")</f>
        <v/>
      </c>
      <c r="L521" s="40" t="n">
        <v>39.95</v>
      </c>
      <c r="M521" s="39">
        <f>IF(AND(ISNUMBER(L521), L521&gt;0), (J521/L521)*42, "")</f>
        <v/>
      </c>
      <c r="N521" s="39">
        <f>IF(M521&lt;&gt;"", M521/10, "")</f>
        <v/>
      </c>
      <c r="O521" s="39">
        <f>M521</f>
        <v/>
      </c>
      <c r="P521" s="39">
        <f>IF(AND(M521&lt;&gt;"", J521&lt;&gt;""), M521-J521, "")</f>
        <v/>
      </c>
      <c r="Q521" s="41" t="inlineStr">
        <is>
          <t>Matched</t>
        </is>
      </c>
      <c r="R521" s="21" t="inlineStr">
        <is>
          <t>Deductions: Bardana: ₹3,096</t>
        </is>
      </c>
    </row>
    <row r="522">
      <c r="A522" s="26" t="n">
        <v>521</v>
      </c>
      <c r="B522" s="27" t="inlineStr">
        <is>
          <t>Bhawani Trading Company</t>
        </is>
      </c>
      <c r="C522" s="27" t="inlineStr">
        <is>
          <t>INWDMSD27/0507 / PO:0219</t>
        </is>
      </c>
      <c r="D522" s="26" t="inlineStr">
        <is>
          <t>16-05-2026</t>
        </is>
      </c>
      <c r="E522" s="32" t="n">
        <v>25.36</v>
      </c>
      <c r="F522" s="33" t="n">
        <v>253.6</v>
      </c>
      <c r="G522" s="34" t="n">
        <v>1823733.27</v>
      </c>
      <c r="H522" s="34" t="n">
        <v>1823733.27</v>
      </c>
      <c r="I522" s="34" t="n">
        <v>0</v>
      </c>
      <c r="J522" s="34">
        <f>IF(E522&gt;0, (G522-I522)/E522, "")</f>
        <v/>
      </c>
      <c r="K522" s="34">
        <f>IF(F522&gt;0, (G522-I522)/F522, "")</f>
        <v/>
      </c>
      <c r="L522" s="35" t="n">
        <v>39.7</v>
      </c>
      <c r="M522" s="34">
        <f>IF(AND(ISNUMBER(L522), L522&gt;0), (J522/L522)*42, "")</f>
        <v/>
      </c>
      <c r="N522" s="34">
        <f>IF(M522&lt;&gt;"", M522/10, "")</f>
        <v/>
      </c>
      <c r="O522" s="34">
        <f>M522</f>
        <v/>
      </c>
      <c r="P522" s="34">
        <f>IF(AND(M522&lt;&gt;"", J522&lt;&gt;""), M522-J522, "")</f>
        <v/>
      </c>
      <c r="Q522" s="41" t="inlineStr">
        <is>
          <t>Matched</t>
        </is>
      </c>
      <c r="R522" s="27" t="inlineStr">
        <is>
          <t>Fully reconciled &amp; verified</t>
        </is>
      </c>
    </row>
    <row r="523">
      <c r="A523" s="20" t="n">
        <v>522</v>
      </c>
      <c r="B523" s="21" t="inlineStr">
        <is>
          <t>Bhawani Trading Company</t>
        </is>
      </c>
      <c r="C523" s="21" t="inlineStr">
        <is>
          <t>INWDMSD27/0508 / PO:0219</t>
        </is>
      </c>
      <c r="D523" s="20" t="inlineStr">
        <is>
          <t>16-05-2026</t>
        </is>
      </c>
      <c r="E523" s="37" t="n">
        <v>32.51000000000001</v>
      </c>
      <c r="F523" s="38" t="n">
        <v>325.1</v>
      </c>
      <c r="G523" s="39" t="n">
        <v>2351077.83</v>
      </c>
      <c r="H523" s="39" t="n">
        <v>2351077.83</v>
      </c>
      <c r="I523" s="39" t="n">
        <v>0</v>
      </c>
      <c r="J523" s="39">
        <f>IF(E523&gt;0, (G523-I523)/E523, "")</f>
        <v/>
      </c>
      <c r="K523" s="39">
        <f>IF(F523&gt;0, (G523-I523)/F523, "")</f>
        <v/>
      </c>
      <c r="L523" s="40" t="n">
        <v>39.79</v>
      </c>
      <c r="M523" s="39">
        <f>IF(AND(ISNUMBER(L523), L523&gt;0), (J523/L523)*42, "")</f>
        <v/>
      </c>
      <c r="N523" s="39">
        <f>IF(M523&lt;&gt;"", M523/10, "")</f>
        <v/>
      </c>
      <c r="O523" s="39">
        <f>M523</f>
        <v/>
      </c>
      <c r="P523" s="39">
        <f>IF(AND(M523&lt;&gt;"", J523&lt;&gt;""), M523-J523, "")</f>
        <v/>
      </c>
      <c r="Q523" s="41" t="inlineStr">
        <is>
          <t>Matched</t>
        </is>
      </c>
      <c r="R523" s="21" t="inlineStr">
        <is>
          <t>Fully reconciled &amp; verified</t>
        </is>
      </c>
    </row>
    <row r="524">
      <c r="A524" s="26" t="n">
        <v>523</v>
      </c>
      <c r="B524" s="27" t="inlineStr">
        <is>
          <t>Lucky Enterprises</t>
        </is>
      </c>
      <c r="C524" s="27" t="inlineStr">
        <is>
          <t>INWDMSD27/0509 / PO:0207</t>
        </is>
      </c>
      <c r="D524" s="26" t="inlineStr">
        <is>
          <t>16-05-2026</t>
        </is>
      </c>
      <c r="E524" s="32" t="n">
        <v>3.24</v>
      </c>
      <c r="F524" s="33" t="n">
        <v>32.4</v>
      </c>
      <c r="G524" s="34" t="n">
        <v>232308</v>
      </c>
      <c r="H524" s="34" t="n">
        <v>232308</v>
      </c>
      <c r="I524" s="34" t="n">
        <v>0</v>
      </c>
      <c r="J524" s="34">
        <f>IF(E524&gt;0, (G524-I524)/E524, "")</f>
        <v/>
      </c>
      <c r="K524" s="34">
        <f>IF(F524&gt;0, (G524-I524)/F524, "")</f>
        <v/>
      </c>
      <c r="L524" s="35" t="n">
        <v>40.64</v>
      </c>
      <c r="M524" s="34">
        <f>IF(AND(ISNUMBER(L524), L524&gt;0), (J524/L524)*42, "")</f>
        <v/>
      </c>
      <c r="N524" s="34">
        <f>IF(M524&lt;&gt;"", M524/10, "")</f>
        <v/>
      </c>
      <c r="O524" s="34">
        <f>M524</f>
        <v/>
      </c>
      <c r="P524" s="34">
        <f>IF(AND(M524&lt;&gt;"", J524&lt;&gt;""), M524-J524, "")</f>
        <v/>
      </c>
      <c r="Q524" s="41" t="inlineStr">
        <is>
          <t>Matched</t>
        </is>
      </c>
      <c r="R524" s="27" t="inlineStr">
        <is>
          <t>Fully reconciled &amp; verified</t>
        </is>
      </c>
    </row>
    <row r="525">
      <c r="A525" s="20" t="n">
        <v>524</v>
      </c>
      <c r="B525" s="21" t="inlineStr">
        <is>
          <t>Lucky Enterprises</t>
        </is>
      </c>
      <c r="C525" s="21" t="inlineStr">
        <is>
          <t>INWDMSD27/0509 / PO:0220</t>
        </is>
      </c>
      <c r="D525" s="20" t="inlineStr">
        <is>
          <t>16-05-2026</t>
        </is>
      </c>
      <c r="E525" s="37" t="n">
        <v>22.14</v>
      </c>
      <c r="F525" s="38" t="n">
        <v>221.4</v>
      </c>
      <c r="G525" s="39" t="n">
        <v>1635703.2</v>
      </c>
      <c r="H525" s="39" t="n">
        <v>1635703.2</v>
      </c>
      <c r="I525" s="39" t="n">
        <v>0</v>
      </c>
      <c r="J525" s="39">
        <f>IF(E525&gt;0, (G525-I525)/E525, "")</f>
        <v/>
      </c>
      <c r="K525" s="39">
        <f>IF(F525&gt;0, (G525-I525)/F525, "")</f>
        <v/>
      </c>
      <c r="L525" s="40" t="n">
        <v>40.64</v>
      </c>
      <c r="M525" s="39">
        <f>IF(AND(ISNUMBER(L525), L525&gt;0), (J525/L525)*42, "")</f>
        <v/>
      </c>
      <c r="N525" s="39">
        <f>IF(M525&lt;&gt;"", M525/10, "")</f>
        <v/>
      </c>
      <c r="O525" s="39">
        <f>M525</f>
        <v/>
      </c>
      <c r="P525" s="39">
        <f>IF(AND(M525&lt;&gt;"", J525&lt;&gt;""), M525-J525, "")</f>
        <v/>
      </c>
      <c r="Q525" s="41" t="inlineStr">
        <is>
          <t>Matched</t>
        </is>
      </c>
      <c r="R525" s="21" t="inlineStr">
        <is>
          <t>Fully reconciled &amp; verified</t>
        </is>
      </c>
    </row>
    <row r="526">
      <c r="A526" s="26" t="n">
        <v>525</v>
      </c>
      <c r="B526" s="27" t="inlineStr">
        <is>
          <t>Tetarwal Trading Company</t>
        </is>
      </c>
      <c r="C526" s="27" t="inlineStr">
        <is>
          <t>INWDMSD27/0510 / PO:0224</t>
        </is>
      </c>
      <c r="D526" s="26" t="inlineStr">
        <is>
          <t>16-05-2026</t>
        </is>
      </c>
      <c r="E526" s="32" t="n">
        <v>45.22</v>
      </c>
      <c r="F526" s="33" t="n">
        <v>452.2</v>
      </c>
      <c r="G526" s="34" t="n">
        <v>3396000</v>
      </c>
      <c r="H526" s="34" t="n">
        <v>3396000</v>
      </c>
      <c r="I526" s="34" t="n">
        <v>214071.1714285714</v>
      </c>
      <c r="J526" s="34">
        <f>IF(E526&gt;0, (G526-I526)/E526, "")</f>
        <v/>
      </c>
      <c r="K526" s="34">
        <f>IF(F526&gt;0, (G526-I526)/F526, "")</f>
        <v/>
      </c>
      <c r="L526" s="35" t="n">
        <v>39.75</v>
      </c>
      <c r="M526" s="34">
        <f>IF(AND(ISNUMBER(L526), L526&gt;0), (J526/L526)*42, "")</f>
        <v/>
      </c>
      <c r="N526" s="34">
        <f>IF(M526&lt;&gt;"", M526/10, "")</f>
        <v/>
      </c>
      <c r="O526" s="34">
        <f>M526</f>
        <v/>
      </c>
      <c r="P526" s="34">
        <f>IF(AND(M526&lt;&gt;"", J526&lt;&gt;""), M526-J526, "")</f>
        <v/>
      </c>
      <c r="Q526" s="41" t="inlineStr">
        <is>
          <t>Matched</t>
        </is>
      </c>
      <c r="R526" s="27" t="inlineStr">
        <is>
          <t>Deductions: Oil: ₹181,929, Shortage: ₹4,500, Bardana: ₹10,105, Brokerage: ₹6,331</t>
        </is>
      </c>
    </row>
    <row r="527">
      <c r="A527" s="20" t="n">
        <v>526</v>
      </c>
      <c r="B527" s="21" t="inlineStr">
        <is>
          <t>Jai Sri Rama Trading Company</t>
        </is>
      </c>
      <c r="C527" s="21" t="inlineStr">
        <is>
          <t>INWDMSD27/0511 / PO:0221</t>
        </is>
      </c>
      <c r="D527" s="20" t="inlineStr">
        <is>
          <t>17-05-2026</t>
        </is>
      </c>
      <c r="E527" s="37" t="n">
        <v>29.46</v>
      </c>
      <c r="F527" s="38" t="n">
        <v>294.6</v>
      </c>
      <c r="G527" s="39" t="n">
        <v>2148121.26</v>
      </c>
      <c r="H527" s="39" t="n">
        <v>2148121.26</v>
      </c>
      <c r="I527" s="39" t="n">
        <v>17824.49121951249</v>
      </c>
      <c r="J527" s="39">
        <f>IF(E527&gt;0, (G527-I527)/E527, "")</f>
        <v/>
      </c>
      <c r="K527" s="39">
        <f>IF(F527&gt;0, (G527-I527)/F527, "")</f>
        <v/>
      </c>
      <c r="L527" s="40" t="n">
        <v>39.58</v>
      </c>
      <c r="M527" s="39">
        <f>IF(AND(ISNUMBER(L527), L527&gt;0), (J527/L527)*42, "")</f>
        <v/>
      </c>
      <c r="N527" s="39">
        <f>IF(M527&lt;&gt;"", M527/10, "")</f>
        <v/>
      </c>
      <c r="O527" s="39">
        <f>M527</f>
        <v/>
      </c>
      <c r="P527" s="39">
        <f>IF(AND(M527&lt;&gt;"", J527&lt;&gt;""), M527-J527, "")</f>
        <v/>
      </c>
      <c r="Q527" s="41" t="inlineStr">
        <is>
          <t>Matched</t>
        </is>
      </c>
      <c r="R527" s="21" t="inlineStr">
        <is>
          <t>Deductions: Oil: ₹17,824</t>
        </is>
      </c>
    </row>
    <row r="528">
      <c r="A528" s="26" t="n">
        <v>527</v>
      </c>
      <c r="B528" s="27" t="inlineStr">
        <is>
          <t>Lucky Enterprises</t>
        </is>
      </c>
      <c r="C528" s="27" t="inlineStr">
        <is>
          <t>INWDMSD27/0512 / PO:0227</t>
        </is>
      </c>
      <c r="D528" s="26" t="inlineStr">
        <is>
          <t>17-05-2026</t>
        </is>
      </c>
      <c r="E528" s="32" t="n">
        <v>26.1</v>
      </c>
      <c r="F528" s="33" t="n">
        <v>261</v>
      </c>
      <c r="G528" s="34" t="n">
        <v>1924459.2</v>
      </c>
      <c r="H528" s="34" t="n">
        <v>1924459.2</v>
      </c>
      <c r="I528" s="34" t="n">
        <v>0</v>
      </c>
      <c r="J528" s="34">
        <f>IF(E528&gt;0, (G528-I528)/E528, "")</f>
        <v/>
      </c>
      <c r="K528" s="34">
        <f>IF(F528&gt;0, (G528-I528)/F528, "")</f>
        <v/>
      </c>
      <c r="L528" s="35" t="n">
        <v>40.8</v>
      </c>
      <c r="M528" s="34">
        <f>IF(AND(ISNUMBER(L528), L528&gt;0), (J528/L528)*42, "")</f>
        <v/>
      </c>
      <c r="N528" s="34">
        <f>IF(M528&lt;&gt;"", M528/10, "")</f>
        <v/>
      </c>
      <c r="O528" s="34">
        <f>M528</f>
        <v/>
      </c>
      <c r="P528" s="34">
        <f>IF(AND(M528&lt;&gt;"", J528&lt;&gt;""), M528-J528, "")</f>
        <v/>
      </c>
      <c r="Q528" s="41" t="inlineStr">
        <is>
          <t>Matched</t>
        </is>
      </c>
      <c r="R528" s="27" t="inlineStr">
        <is>
          <t>Fully reconciled &amp; verified</t>
        </is>
      </c>
    </row>
    <row r="529">
      <c r="A529" s="20" t="n">
        <v>528</v>
      </c>
      <c r="B529" s="21" t="inlineStr">
        <is>
          <t>Lucky Enterprises</t>
        </is>
      </c>
      <c r="C529" s="21" t="inlineStr">
        <is>
          <t>INWDMSD27/0513 / PO:0228</t>
        </is>
      </c>
      <c r="D529" s="20" t="inlineStr">
        <is>
          <t>17-05-2026</t>
        </is>
      </c>
      <c r="E529" s="37" t="n">
        <v>25.62</v>
      </c>
      <c r="F529" s="38" t="n">
        <v>256.2</v>
      </c>
      <c r="G529" s="39" t="n">
        <v>1879416</v>
      </c>
      <c r="H529" s="39" t="n">
        <v>1879416</v>
      </c>
      <c r="I529" s="39" t="n">
        <v>0</v>
      </c>
      <c r="J529" s="39">
        <f>IF(E529&gt;0, (G529-I529)/E529, "")</f>
        <v/>
      </c>
      <c r="K529" s="39">
        <f>IF(F529&gt;0, (G529-I529)/F529, "")</f>
        <v/>
      </c>
      <c r="L529" s="40" t="n">
        <v>40.25</v>
      </c>
      <c r="M529" s="39">
        <f>IF(AND(ISNUMBER(L529), L529&gt;0), (J529/L529)*42, "")</f>
        <v/>
      </c>
      <c r="N529" s="39">
        <f>IF(M529&lt;&gt;"", M529/10, "")</f>
        <v/>
      </c>
      <c r="O529" s="39">
        <f>M529</f>
        <v/>
      </c>
      <c r="P529" s="39">
        <f>IF(AND(M529&lt;&gt;"", J529&lt;&gt;""), M529-J529, "")</f>
        <v/>
      </c>
      <c r="Q529" s="41" t="inlineStr">
        <is>
          <t>Matched</t>
        </is>
      </c>
      <c r="R529" s="21" t="inlineStr">
        <is>
          <t>Fully reconciled &amp; verified</t>
        </is>
      </c>
    </row>
    <row r="530">
      <c r="A530" s="26" t="n">
        <v>529</v>
      </c>
      <c r="B530" s="27" t="inlineStr">
        <is>
          <t>Moreshwar Trading Company</t>
        </is>
      </c>
      <c r="C530" s="27" t="inlineStr">
        <is>
          <t>INWDMSD27/0514 / PO:0222</t>
        </is>
      </c>
      <c r="D530" s="26" t="inlineStr">
        <is>
          <t>17-05-2026</t>
        </is>
      </c>
      <c r="E530" s="32" t="n">
        <v>25.82</v>
      </c>
      <c r="F530" s="33" t="n">
        <v>258.2</v>
      </c>
      <c r="G530" s="34" t="n">
        <v>1949250</v>
      </c>
      <c r="H530" s="34" t="n">
        <v>1949250</v>
      </c>
      <c r="I530" s="34" t="n">
        <v>158779.7871428572</v>
      </c>
      <c r="J530" s="34">
        <f>IF(E530&gt;0, (G530-I530)/E530, "")</f>
        <v/>
      </c>
      <c r="K530" s="34">
        <f>IF(F530&gt;0, (G530-I530)/F530, "")</f>
        <v/>
      </c>
      <c r="L530" s="35" t="n">
        <v>39.33</v>
      </c>
      <c r="M530" s="34">
        <f>IF(AND(ISNUMBER(L530), L530&gt;0), (J530/L530)*42, "")</f>
        <v/>
      </c>
      <c r="N530" s="34">
        <f>IF(M530&lt;&gt;"", M530/10, "")</f>
        <v/>
      </c>
      <c r="O530" s="34">
        <f>M530</f>
        <v/>
      </c>
      <c r="P530" s="34">
        <f>IF(AND(M530&lt;&gt;"", J530&lt;&gt;""), M530-J530, "")</f>
        <v/>
      </c>
      <c r="Q530" s="41" t="inlineStr">
        <is>
          <t>Matched</t>
        </is>
      </c>
      <c r="R530" s="27" t="inlineStr">
        <is>
          <t>Deductions: Oil: ₹123,917, Shortage: ₹12,750, Bardana: ₹4,375, Brokerage: ₹3,898</t>
        </is>
      </c>
    </row>
    <row r="531">
      <c r="A531" s="20" t="n">
        <v>530</v>
      </c>
      <c r="B531" s="21" t="inlineStr">
        <is>
          <t>Jai Sri Rama Trading Company</t>
        </is>
      </c>
      <c r="C531" s="21" t="inlineStr">
        <is>
          <t>INWDMSD27/0516 / PO:0229</t>
        </is>
      </c>
      <c r="D531" s="20" t="inlineStr">
        <is>
          <t>18-05-2026</t>
        </is>
      </c>
      <c r="E531" s="37" t="n">
        <v>20.51</v>
      </c>
      <c r="F531" s="38" t="n">
        <v>205.1</v>
      </c>
      <c r="G531" s="39" t="n">
        <v>1533636</v>
      </c>
      <c r="H531" s="39" t="n">
        <v>1533636</v>
      </c>
      <c r="I531" s="39" t="n">
        <v>3920.8</v>
      </c>
      <c r="J531" s="39">
        <f>IF(E531&gt;0, (G531-I531)/E531, "")</f>
        <v/>
      </c>
      <c r="K531" s="39">
        <f>IF(F531&gt;0, (G531-I531)/F531, "")</f>
        <v/>
      </c>
      <c r="L531" s="40" t="n">
        <v>40.46</v>
      </c>
      <c r="M531" s="39">
        <f>IF(AND(ISNUMBER(L531), L531&gt;0), (J531/L531)*42, "")</f>
        <v/>
      </c>
      <c r="N531" s="39">
        <f>IF(M531&lt;&gt;"", M531/10, "")</f>
        <v/>
      </c>
      <c r="O531" s="39">
        <f>M531</f>
        <v/>
      </c>
      <c r="P531" s="39">
        <f>IF(AND(M531&lt;&gt;"", J531&lt;&gt;""), M531-J531, "")</f>
        <v/>
      </c>
      <c r="Q531" s="41" t="inlineStr">
        <is>
          <t>Matched</t>
        </is>
      </c>
      <c r="R531" s="21" t="inlineStr">
        <is>
          <t>Deductions: Shortage: ₹3,921</t>
        </is>
      </c>
    </row>
    <row r="532">
      <c r="A532" s="26" t="n">
        <v>531</v>
      </c>
      <c r="B532" s="27" t="inlineStr">
        <is>
          <t>Moreshwar Trading Company</t>
        </is>
      </c>
      <c r="C532" s="27" t="inlineStr">
        <is>
          <t>INWDMSD27/0517 / PO:0222</t>
        </is>
      </c>
      <c r="D532" s="26" t="inlineStr">
        <is>
          <t>18-05-2026</t>
        </is>
      </c>
      <c r="E532" s="32" t="n">
        <v>23.92</v>
      </c>
      <c r="F532" s="33" t="n">
        <v>239.2</v>
      </c>
      <c r="G532" s="34" t="n">
        <v>1809000</v>
      </c>
      <c r="H532" s="34" t="n">
        <v>1809000</v>
      </c>
      <c r="I532" s="34" t="n">
        <v>187388.0857142857</v>
      </c>
      <c r="J532" s="34">
        <f>IF(E532&gt;0, (G532-I532)/E532, "")</f>
        <v/>
      </c>
      <c r="K532" s="34">
        <f>IF(F532&gt;0, (G532-I532)/F532, "")</f>
        <v/>
      </c>
      <c r="L532" s="35" t="n">
        <v>38.86</v>
      </c>
      <c r="M532" s="34">
        <f>IF(AND(ISNUMBER(L532), L532&gt;0), (J532/L532)*42, "")</f>
        <v/>
      </c>
      <c r="N532" s="34">
        <f>IF(M532&lt;&gt;"", M532/10, "")</f>
        <v/>
      </c>
      <c r="O532" s="34">
        <f>M532</f>
        <v/>
      </c>
      <c r="P532" s="34">
        <f>IF(AND(M532&lt;&gt;"", J532&lt;&gt;""), M532-J532, "")</f>
        <v/>
      </c>
      <c r="Q532" s="41" t="inlineStr">
        <is>
          <t>Matched</t>
        </is>
      </c>
      <c r="R532" s="27" t="inlineStr">
        <is>
          <t>Deductions: Oil: ₹135,244, Shortage: ₹15,000, Bardana: ₹4,220, Brokerage: ₹3,618</t>
        </is>
      </c>
    </row>
    <row r="533">
      <c r="A533" s="20" t="n">
        <v>532</v>
      </c>
      <c r="B533" s="21" t="inlineStr">
        <is>
          <t>Umesh Kumar &amp; Sons</t>
        </is>
      </c>
      <c r="C533" s="21" t="inlineStr">
        <is>
          <t>INWDMSD27/0518 / PO:0223</t>
        </is>
      </c>
      <c r="D533" s="20" t="inlineStr">
        <is>
          <t>19-05-2026</t>
        </is>
      </c>
      <c r="E533" s="37" t="n">
        <v>14.02</v>
      </c>
      <c r="F533" s="38" t="n">
        <v>140.2</v>
      </c>
      <c r="G533" s="39" t="n">
        <v>1065000</v>
      </c>
      <c r="H533" s="39" t="n">
        <v>1065000</v>
      </c>
      <c r="I533" s="39" t="n">
        <v>65357.14285714294</v>
      </c>
      <c r="J533" s="39">
        <f>IF(E533&gt;0, (G533-I533)/E533, "")</f>
        <v/>
      </c>
      <c r="K533" s="39">
        <f>IF(F533&gt;0, (G533-I533)/F533, "")</f>
        <v/>
      </c>
      <c r="L533" s="40" t="n">
        <v>40.23</v>
      </c>
      <c r="M533" s="39">
        <f>IF(AND(ISNUMBER(L533), L533&gt;0), (J533/L533)*42, "")</f>
        <v/>
      </c>
      <c r="N533" s="39">
        <f>IF(M533&lt;&gt;"", M533/10, "")</f>
        <v/>
      </c>
      <c r="O533" s="39">
        <f>M533</f>
        <v/>
      </c>
      <c r="P533" s="39">
        <f>IF(AND(M533&lt;&gt;"", J533&lt;&gt;""), M533-J533, "")</f>
        <v/>
      </c>
      <c r="Q533" s="41" t="inlineStr">
        <is>
          <t>Matched</t>
        </is>
      </c>
      <c r="R533" s="21" t="inlineStr">
        <is>
          <t>Deductions: Oil: ₹44,882, Shortage: ₹13,500, Bardana: ₹2,715</t>
        </is>
      </c>
    </row>
    <row r="534">
      <c r="A534" s="26" t="n">
        <v>533</v>
      </c>
      <c r="B534" s="27" t="inlineStr">
        <is>
          <t>Reyansh Agro Industries</t>
        </is>
      </c>
      <c r="C534" s="27" t="inlineStr">
        <is>
          <t>INWDMSD27/0520 / PO:0231</t>
        </is>
      </c>
      <c r="D534" s="26" t="inlineStr">
        <is>
          <t>19-05-2026</t>
        </is>
      </c>
      <c r="E534" s="32" t="n">
        <v>8.309999999999999</v>
      </c>
      <c r="F534" s="33" t="n">
        <v>83.09999999999999</v>
      </c>
      <c r="G534" s="34" t="n">
        <v>649043.2</v>
      </c>
      <c r="H534" s="34" t="n">
        <v>649043.2</v>
      </c>
      <c r="I534" s="34" t="n">
        <v>36779.1146666667</v>
      </c>
      <c r="J534" s="34">
        <f>IF(E534&gt;0, (G534-I534)/E534, "")</f>
        <v/>
      </c>
      <c r="K534" s="34">
        <f>IF(F534&gt;0, (G534-I534)/F534, "")</f>
        <v/>
      </c>
      <c r="L534" s="35" t="n">
        <v>39.58</v>
      </c>
      <c r="M534" s="34">
        <f>IF(AND(ISNUMBER(L534), L534&gt;0), (J534/L534)*42, "")</f>
        <v/>
      </c>
      <c r="N534" s="34">
        <f>IF(M534&lt;&gt;"", M534/10, "")</f>
        <v/>
      </c>
      <c r="O534" s="34">
        <f>M534</f>
        <v/>
      </c>
      <c r="P534" s="34">
        <f>IF(AND(M534&lt;&gt;"", J534&lt;&gt;""), M534-J534, "")</f>
        <v/>
      </c>
      <c r="Q534" s="41" t="inlineStr">
        <is>
          <t>Matched</t>
        </is>
      </c>
      <c r="R534" s="27" t="inlineStr">
        <is>
          <t>Deductions: Oil: ₹36,779</t>
        </is>
      </c>
    </row>
    <row r="535">
      <c r="A535" s="20" t="n">
        <v>534</v>
      </c>
      <c r="B535" s="21" t="inlineStr">
        <is>
          <t>Reyansh Agro Industries</t>
        </is>
      </c>
      <c r="C535" s="21" t="inlineStr">
        <is>
          <t>INWDMSD27/0521 / PO:0231</t>
        </is>
      </c>
      <c r="D535" s="20" t="inlineStr">
        <is>
          <t>19-05-2026</t>
        </is>
      </c>
      <c r="E535" s="37" t="n">
        <v>8.300000000000001</v>
      </c>
      <c r="F535" s="38" t="n">
        <v>83</v>
      </c>
      <c r="G535" s="39" t="n">
        <v>649823.3</v>
      </c>
      <c r="H535" s="39" t="n">
        <v>649823.3</v>
      </c>
      <c r="I535" s="39" t="n">
        <v>45882.88166666665</v>
      </c>
      <c r="J535" s="39">
        <f>IF(E535&gt;0, (G535-I535)/E535, "")</f>
        <v/>
      </c>
      <c r="K535" s="39">
        <f>IF(F535&gt;0, (G535-I535)/F535, "")</f>
        <v/>
      </c>
      <c r="L535" s="40" t="n">
        <v>39.24</v>
      </c>
      <c r="M535" s="39">
        <f>IF(AND(ISNUMBER(L535), L535&gt;0), (J535/L535)*42, "")</f>
        <v/>
      </c>
      <c r="N535" s="39">
        <f>IF(M535&lt;&gt;"", M535/10, "")</f>
        <v/>
      </c>
      <c r="O535" s="39">
        <f>M535</f>
        <v/>
      </c>
      <c r="P535" s="39">
        <f>IF(AND(M535&lt;&gt;"", J535&lt;&gt;""), M535-J535, "")</f>
        <v/>
      </c>
      <c r="Q535" s="41" t="inlineStr">
        <is>
          <t>Matched</t>
        </is>
      </c>
      <c r="R535" s="21" t="inlineStr">
        <is>
          <t>Deductions: Oil: ₹44,869, Shortage: ₹1,014</t>
        </is>
      </c>
    </row>
    <row r="536">
      <c r="A536" s="26" t="n">
        <v>535</v>
      </c>
      <c r="B536" s="27" t="inlineStr">
        <is>
          <t>Reyansh Agro Industries</t>
        </is>
      </c>
      <c r="C536" s="27" t="inlineStr">
        <is>
          <t>INWDMSD27/0522 / PO:0231</t>
        </is>
      </c>
      <c r="D536" s="26" t="inlineStr">
        <is>
          <t>19-05-2026</t>
        </is>
      </c>
      <c r="E536" s="32" t="n">
        <v>8.23</v>
      </c>
      <c r="F536" s="33" t="n">
        <v>82.3</v>
      </c>
      <c r="G536" s="34" t="n">
        <v>643582.5</v>
      </c>
      <c r="H536" s="34" t="n">
        <v>643582.5</v>
      </c>
      <c r="I536" s="34" t="n">
        <v>43599.23178571426</v>
      </c>
      <c r="J536" s="34">
        <f>IF(E536&gt;0, (G536-I536)/E536, "")</f>
        <v/>
      </c>
      <c r="K536" s="34">
        <f>IF(F536&gt;0, (G536-I536)/F536, "")</f>
        <v/>
      </c>
      <c r="L536" s="35" t="n">
        <v>39.13</v>
      </c>
      <c r="M536" s="34">
        <f>IF(AND(ISNUMBER(L536), L536&gt;0), (J536/L536)*42, "")</f>
        <v/>
      </c>
      <c r="N536" s="34">
        <f>IF(M536&lt;&gt;"", M536/10, "")</f>
        <v/>
      </c>
      <c r="O536" s="34">
        <f>M536</f>
        <v/>
      </c>
      <c r="P536" s="34">
        <f>IF(AND(M536&lt;&gt;"", J536&lt;&gt;""), M536-J536, "")</f>
        <v/>
      </c>
      <c r="Q536" s="41" t="inlineStr">
        <is>
          <t>Matched</t>
        </is>
      </c>
      <c r="R536" s="27" t="inlineStr">
        <is>
          <t>Deductions: Oil: ₹43,365, Shortage: ₹234</t>
        </is>
      </c>
    </row>
    <row r="537">
      <c r="A537" s="20" t="n">
        <v>536</v>
      </c>
      <c r="B537" s="21" t="inlineStr">
        <is>
          <t>Reyansh Agro Industries</t>
        </is>
      </c>
      <c r="C537" s="21" t="inlineStr">
        <is>
          <t>INWDMSD27/0523 / PO:0231</t>
        </is>
      </c>
      <c r="D537" s="20" t="inlineStr">
        <is>
          <t>19-05-2026</t>
        </is>
      </c>
      <c r="E537" s="37" t="n">
        <v>8.379999999999999</v>
      </c>
      <c r="F537" s="38" t="n">
        <v>83.8</v>
      </c>
      <c r="G537" s="39" t="n">
        <v>654503.9</v>
      </c>
      <c r="H537" s="39" t="n">
        <v>654503.9</v>
      </c>
      <c r="I537" s="39" t="n">
        <v>36776.8858095238</v>
      </c>
      <c r="J537" s="39">
        <f>IF(E537&gt;0, (G537-I537)/E537, "")</f>
        <v/>
      </c>
      <c r="K537" s="39">
        <f>IF(F537&gt;0, (G537-I537)/F537, "")</f>
        <v/>
      </c>
      <c r="L537" s="40" t="n">
        <v>39.27</v>
      </c>
      <c r="M537" s="39">
        <f>IF(AND(ISNUMBER(L537), L537&gt;0), (J537/L537)*42, "")</f>
        <v/>
      </c>
      <c r="N537" s="39">
        <f>IF(M537&lt;&gt;"", M537/10, "")</f>
        <v/>
      </c>
      <c r="O537" s="39">
        <f>M537</f>
        <v/>
      </c>
      <c r="P537" s="39">
        <f>IF(AND(M537&lt;&gt;"", J537&lt;&gt;""), M537-J537, "")</f>
        <v/>
      </c>
      <c r="Q537" s="41" t="inlineStr">
        <is>
          <t>Matched</t>
        </is>
      </c>
      <c r="R537" s="21" t="inlineStr">
        <is>
          <t>Deductions: Oil: ₹36,777</t>
        </is>
      </c>
    </row>
    <row r="538">
      <c r="A538" s="26" t="n">
        <v>537</v>
      </c>
      <c r="B538" s="27" t="inlineStr">
        <is>
          <t>Reyansh Agro Industries</t>
        </is>
      </c>
      <c r="C538" s="27" t="inlineStr">
        <is>
          <t>INWDMSD27/0524 / PO:0231</t>
        </is>
      </c>
      <c r="D538" s="26" t="inlineStr">
        <is>
          <t>19-05-2026</t>
        </is>
      </c>
      <c r="E538" s="32" t="n">
        <v>8.32</v>
      </c>
      <c r="F538" s="33" t="n">
        <v>83.2</v>
      </c>
      <c r="G538" s="34" t="n">
        <v>651383.5</v>
      </c>
      <c r="H538" s="34" t="n">
        <v>651383.5</v>
      </c>
      <c r="I538" s="34" t="n">
        <v>39631.8660714286</v>
      </c>
      <c r="J538" s="34">
        <f>IF(E538&gt;0, (G538-I538)/E538, "")</f>
        <v/>
      </c>
      <c r="K538" s="34">
        <f>IF(F538&gt;0, (G538-I538)/F538, "")</f>
        <v/>
      </c>
      <c r="L538" s="35" t="n">
        <v>39.41</v>
      </c>
      <c r="M538" s="34">
        <f>IF(AND(ISNUMBER(L538), L538&gt;0), (J538/L538)*42, "")</f>
        <v/>
      </c>
      <c r="N538" s="34">
        <f>IF(M538&lt;&gt;"", M538/10, "")</f>
        <v/>
      </c>
      <c r="O538" s="34">
        <f>M538</f>
        <v/>
      </c>
      <c r="P538" s="34">
        <f>IF(AND(M538&lt;&gt;"", J538&lt;&gt;""), M538-J538, "")</f>
        <v/>
      </c>
      <c r="Q538" s="41" t="inlineStr">
        <is>
          <t>Matched</t>
        </is>
      </c>
      <c r="R538" s="27" t="inlineStr">
        <is>
          <t>Deductions: Oil: ₹38,618, Shortage: ₹1,014</t>
        </is>
      </c>
    </row>
    <row r="539">
      <c r="A539" s="20" t="n">
        <v>538</v>
      </c>
      <c r="B539" s="21" t="inlineStr">
        <is>
          <t>Reyansh Agro Industries</t>
        </is>
      </c>
      <c r="C539" s="21" t="inlineStr">
        <is>
          <t>INWDMSD27/0525 / PO:0231</t>
        </is>
      </c>
      <c r="D539" s="20" t="inlineStr">
        <is>
          <t>19-05-2026</t>
        </is>
      </c>
      <c r="E539" s="37" t="n">
        <v>8.470000000000001</v>
      </c>
      <c r="F539" s="38" t="n">
        <v>84.7</v>
      </c>
      <c r="G539" s="39" t="n">
        <v>661524.8</v>
      </c>
      <c r="H539" s="39" t="n">
        <v>661524.8</v>
      </c>
      <c r="I539" s="39" t="n">
        <v>40479.01752380953</v>
      </c>
      <c r="J539" s="39">
        <f>IF(E539&gt;0, (G539-I539)/E539, "")</f>
        <v/>
      </c>
      <c r="K539" s="39">
        <f>IF(F539&gt;0, (G539-I539)/F539, "")</f>
        <v/>
      </c>
      <c r="L539" s="40" t="n">
        <v>39.4</v>
      </c>
      <c r="M539" s="39">
        <f>IF(AND(ISNUMBER(L539), L539&gt;0), (J539/L539)*42, "")</f>
        <v/>
      </c>
      <c r="N539" s="39">
        <f>IF(M539&lt;&gt;"", M539/10, "")</f>
        <v/>
      </c>
      <c r="O539" s="39">
        <f>M539</f>
        <v/>
      </c>
      <c r="P539" s="39">
        <f>IF(AND(M539&lt;&gt;"", J539&lt;&gt;""), M539-J539, "")</f>
        <v/>
      </c>
      <c r="Q539" s="41" t="inlineStr">
        <is>
          <t>Matched</t>
        </is>
      </c>
      <c r="R539" s="21" t="inlineStr">
        <is>
          <t>Deductions: Oil: ₹40,479</t>
        </is>
      </c>
    </row>
    <row r="540">
      <c r="A540" s="26" t="n">
        <v>539</v>
      </c>
      <c r="B540" s="27" t="inlineStr">
        <is>
          <t>Reyansh Agro Industries</t>
        </is>
      </c>
      <c r="C540" s="27" t="inlineStr">
        <is>
          <t>INWDMSD27/0526 / PO:0231</t>
        </is>
      </c>
      <c r="D540" s="26" t="inlineStr">
        <is>
          <t>19-05-2026</t>
        </is>
      </c>
      <c r="E540" s="32" t="n">
        <v>8.890000000000001</v>
      </c>
      <c r="F540" s="33" t="n">
        <v>88.90000000000001</v>
      </c>
      <c r="G540" s="34" t="n">
        <v>695069.1</v>
      </c>
      <c r="H540" s="34" t="n">
        <v>695069.1</v>
      </c>
      <c r="I540" s="34" t="n">
        <v>41032.70278571426</v>
      </c>
      <c r="J540" s="34">
        <f>IF(E540&gt;0, (G540-I540)/E540, "")</f>
        <v/>
      </c>
      <c r="K540" s="34">
        <f>IF(F540&gt;0, (G540-I540)/F540, "")</f>
        <v/>
      </c>
      <c r="L540" s="35" t="n">
        <v>39.52</v>
      </c>
      <c r="M540" s="34">
        <f>IF(AND(ISNUMBER(L540), L540&gt;0), (J540/L540)*42, "")</f>
        <v/>
      </c>
      <c r="N540" s="34">
        <f>IF(M540&lt;&gt;"", M540/10, "")</f>
        <v/>
      </c>
      <c r="O540" s="34">
        <f>M540</f>
        <v/>
      </c>
      <c r="P540" s="34">
        <f>IF(AND(M540&lt;&gt;"", J540&lt;&gt;""), M540-J540, "")</f>
        <v/>
      </c>
      <c r="Q540" s="41" t="inlineStr">
        <is>
          <t>Matched</t>
        </is>
      </c>
      <c r="R540" s="27" t="inlineStr">
        <is>
          <t>Deductions: Oil: ₹40,877, Shortage: ₹156</t>
        </is>
      </c>
    </row>
    <row r="541">
      <c r="A541" s="20" t="n">
        <v>540</v>
      </c>
      <c r="B541" s="21" t="inlineStr">
        <is>
          <t>Reyansh Agro Industries</t>
        </is>
      </c>
      <c r="C541" s="21" t="inlineStr">
        <is>
          <t>INWDMSD27/0527 / PO:0231</t>
        </is>
      </c>
      <c r="D541" s="20" t="inlineStr">
        <is>
          <t>19-05-2026</t>
        </is>
      </c>
      <c r="E541" s="37" t="n">
        <v>9.57</v>
      </c>
      <c r="F541" s="38" t="n">
        <v>95.7</v>
      </c>
      <c r="G541" s="39" t="n">
        <v>748115.9</v>
      </c>
      <c r="H541" s="39" t="n">
        <v>748115.9</v>
      </c>
      <c r="I541" s="39" t="n">
        <v>50130.52616666671</v>
      </c>
      <c r="J541" s="39">
        <f>IF(E541&gt;0, (G541-I541)/E541, "")</f>
        <v/>
      </c>
      <c r="K541" s="39">
        <f>IF(F541&gt;0, (G541-I541)/F541, "")</f>
        <v/>
      </c>
      <c r="L541" s="40" t="n">
        <v>39.18</v>
      </c>
      <c r="M541" s="39">
        <f>IF(AND(ISNUMBER(L541), L541&gt;0), (J541/L541)*42, "")</f>
        <v/>
      </c>
      <c r="N541" s="39">
        <f>IF(M541&lt;&gt;"", M541/10, "")</f>
        <v/>
      </c>
      <c r="O541" s="39">
        <f>M541</f>
        <v/>
      </c>
      <c r="P541" s="39">
        <f>IF(AND(M541&lt;&gt;"", J541&lt;&gt;""), M541-J541, "")</f>
        <v/>
      </c>
      <c r="Q541" s="41" t="inlineStr">
        <is>
          <t>Matched</t>
        </is>
      </c>
      <c r="R541" s="21" t="inlineStr">
        <is>
          <t>Deductions: Oil: ₹50,053, Shortage: ₹78</t>
        </is>
      </c>
    </row>
    <row r="542">
      <c r="A542" s="26" t="n">
        <v>541</v>
      </c>
      <c r="B542" s="27" t="inlineStr">
        <is>
          <t>Reyansh Agro Industries</t>
        </is>
      </c>
      <c r="C542" s="27" t="inlineStr">
        <is>
          <t>INWDMSD27/0528 / PO:0231</t>
        </is>
      </c>
      <c r="D542" s="26" t="inlineStr">
        <is>
          <t>19-05-2026</t>
        </is>
      </c>
      <c r="E542" s="32" t="n">
        <v>9.66</v>
      </c>
      <c r="F542" s="33" t="n">
        <v>96.59999999999999</v>
      </c>
      <c r="G542" s="34" t="n">
        <v>755916.9</v>
      </c>
      <c r="H542" s="34" t="n">
        <v>755916.9</v>
      </c>
      <c r="I542" s="34" t="n">
        <v>49992.70849999994</v>
      </c>
      <c r="J542" s="34">
        <f>IF(E542&gt;0, (G542-I542)/E542, "")</f>
        <v/>
      </c>
      <c r="K542" s="34">
        <f>IF(F542&gt;0, (G542-I542)/F542, "")</f>
        <v/>
      </c>
      <c r="L542" s="35" t="n">
        <v>39.37</v>
      </c>
      <c r="M542" s="34">
        <f>IF(AND(ISNUMBER(L542), L542&gt;0), (J542/L542)*42, "")</f>
        <v/>
      </c>
      <c r="N542" s="34">
        <f>IF(M542&lt;&gt;"", M542/10, "")</f>
        <v/>
      </c>
      <c r="O542" s="34">
        <f>M542</f>
        <v/>
      </c>
      <c r="P542" s="34">
        <f>IF(AND(M542&lt;&gt;"", J542&lt;&gt;""), M542-J542, "")</f>
        <v/>
      </c>
      <c r="Q542" s="41" t="inlineStr">
        <is>
          <t>Matched</t>
        </is>
      </c>
      <c r="R542" s="27" t="inlineStr">
        <is>
          <t>Deductions: Oil: ₹49,135, Shortage: ₹858</t>
        </is>
      </c>
    </row>
    <row r="543">
      <c r="A543" s="20" t="n">
        <v>542</v>
      </c>
      <c r="B543" s="21" t="inlineStr">
        <is>
          <t>Reyansh Agro Industries</t>
        </is>
      </c>
      <c r="C543" s="21" t="inlineStr">
        <is>
          <t>INWDMSD27/0529 / PO:0231</t>
        </is>
      </c>
      <c r="D543" s="20" t="inlineStr">
        <is>
          <t>19-05-2026</t>
        </is>
      </c>
      <c r="E543" s="37" t="n">
        <v>9.040000000000001</v>
      </c>
      <c r="F543" s="38" t="n">
        <v>90.40000000000001</v>
      </c>
      <c r="G543" s="39" t="n">
        <v>706770.6</v>
      </c>
      <c r="H543" s="39" t="n">
        <v>706770.6</v>
      </c>
      <c r="I543" s="39" t="n">
        <v>48115.4535714286</v>
      </c>
      <c r="J543" s="39">
        <f>IF(E543&gt;0, (G543-I543)/E543, "")</f>
        <v/>
      </c>
      <c r="K543" s="39">
        <f>IF(F543&gt;0, (G543-I543)/F543, "")</f>
        <v/>
      </c>
      <c r="L543" s="40" t="n">
        <v>38.91</v>
      </c>
      <c r="M543" s="39">
        <f>IF(AND(ISNUMBER(L543), L543&gt;0), (J543/L543)*42, "")</f>
        <v/>
      </c>
      <c r="N543" s="39">
        <f>IF(M543&lt;&gt;"", M543/10, "")</f>
        <v/>
      </c>
      <c r="O543" s="39">
        <f>M543</f>
        <v/>
      </c>
      <c r="P543" s="39">
        <f>IF(AND(M543&lt;&gt;"", J543&lt;&gt;""), M543-J543, "")</f>
        <v/>
      </c>
      <c r="Q543" s="41" t="inlineStr">
        <is>
          <t>Matched</t>
        </is>
      </c>
      <c r="R543" s="21" t="inlineStr">
        <is>
          <t>Deductions: Oil: ₹47,959, Shortage: ₹156</t>
        </is>
      </c>
    </row>
    <row r="544">
      <c r="A544" s="26" t="n">
        <v>543</v>
      </c>
      <c r="B544" s="27" t="inlineStr">
        <is>
          <t>Reyansh Agro Industries</t>
        </is>
      </c>
      <c r="C544" s="27" t="inlineStr">
        <is>
          <t>INWDMSD27/0530 / PO:0231</t>
        </is>
      </c>
      <c r="D544" s="26" t="inlineStr">
        <is>
          <t>19-05-2026</t>
        </is>
      </c>
      <c r="E544" s="32" t="n">
        <v>11.53</v>
      </c>
      <c r="F544" s="33" t="n">
        <v>115.3</v>
      </c>
      <c r="G544" s="34" t="n">
        <v>899455.3</v>
      </c>
      <c r="H544" s="34" t="n">
        <v>899455.3</v>
      </c>
      <c r="I544" s="34" t="n">
        <v>49898.35354761902</v>
      </c>
      <c r="J544" s="34">
        <f>IF(E544&gt;0, (G544-I544)/E544, "")</f>
        <v/>
      </c>
      <c r="K544" s="34">
        <f>IF(F544&gt;0, (G544-I544)/F544, "")</f>
        <v/>
      </c>
      <c r="L544" s="35" t="n">
        <v>39.49</v>
      </c>
      <c r="M544" s="34">
        <f>IF(AND(ISNUMBER(L544), L544&gt;0), (J544/L544)*42, "")</f>
        <v/>
      </c>
      <c r="N544" s="34">
        <f>IF(M544&lt;&gt;"", M544/10, "")</f>
        <v/>
      </c>
      <c r="O544" s="34">
        <f>M544</f>
        <v/>
      </c>
      <c r="P544" s="34">
        <f>IF(AND(M544&lt;&gt;"", J544&lt;&gt;""), M544-J544, "")</f>
        <v/>
      </c>
      <c r="Q544" s="41" t="inlineStr">
        <is>
          <t>Matched</t>
        </is>
      </c>
      <c r="R544" s="27" t="inlineStr">
        <is>
          <t>Deductions: Oil: ₹49,898</t>
        </is>
      </c>
    </row>
    <row r="545">
      <c r="A545" s="20" t="n">
        <v>544</v>
      </c>
      <c r="B545" s="21" t="inlineStr">
        <is>
          <t>Moreshwar Trading Company</t>
        </is>
      </c>
      <c r="C545" s="21" t="inlineStr">
        <is>
          <t>INWDMSD27/0515 / PO:0222</t>
        </is>
      </c>
      <c r="D545" s="20" t="inlineStr">
        <is>
          <t>20-05-2026</t>
        </is>
      </c>
      <c r="E545" s="37" t="n">
        <v>19.56</v>
      </c>
      <c r="F545" s="38" t="n">
        <v>195.6</v>
      </c>
      <c r="G545" s="39" t="n">
        <v>1876500</v>
      </c>
      <c r="H545" s="39" t="n">
        <v>1467000</v>
      </c>
      <c r="I545" s="39" t="n">
        <v>121805.3142857143</v>
      </c>
      <c r="J545" s="39">
        <f>IF(E545&gt;0, (G545-I545)/E545, "")</f>
        <v/>
      </c>
      <c r="K545" s="39">
        <f>IF(F545&gt;0, (G545-I545)/F545, "")</f>
        <v/>
      </c>
      <c r="L545" s="40" t="n">
        <v>39.01</v>
      </c>
      <c r="M545" s="39">
        <f>IF(AND(ISNUMBER(L545), L545&gt;0), (J545/L545)*42, "")</f>
        <v/>
      </c>
      <c r="N545" s="39">
        <f>IF(M545&lt;&gt;"", M545/10, "")</f>
        <v/>
      </c>
      <c r="O545" s="39">
        <f>M545</f>
        <v/>
      </c>
      <c r="P545" s="39">
        <f>IF(AND(M545&lt;&gt;"", J545&lt;&gt;""), M545-J545, "")</f>
        <v/>
      </c>
      <c r="Q545" s="36" t="inlineStr">
        <is>
          <t>Amount Discrepancy</t>
        </is>
      </c>
      <c r="R545" s="21" t="inlineStr">
        <is>
          <t>Debit Y vs Lab AN diff: ₹-409,500.00 | Deductions: Oil: ₹104,786, Bardana: ₹4,110, Brokerage: ₹2,934</t>
        </is>
      </c>
    </row>
    <row r="546">
      <c r="A546" s="26" t="n">
        <v>545</v>
      </c>
      <c r="B546" s="27" t="inlineStr">
        <is>
          <t>Moreshwar Trading Company</t>
        </is>
      </c>
      <c r="C546" s="27" t="inlineStr">
        <is>
          <t>INWDMSD27/0519 / PO:0222</t>
        </is>
      </c>
      <c r="D546" s="26" t="inlineStr">
        <is>
          <t>20-05-2026</t>
        </is>
      </c>
      <c r="E546" s="32" t="n">
        <v>24.02</v>
      </c>
      <c r="F546" s="33" t="n">
        <v>240.2</v>
      </c>
      <c r="G546" s="34" t="n">
        <v>2012250</v>
      </c>
      <c r="H546" s="34" t="n">
        <v>1801500</v>
      </c>
      <c r="I546" s="34" t="n">
        <v>196519.7857142856</v>
      </c>
      <c r="J546" s="34">
        <f>IF(E546&gt;0, (G546-I546)/E546, "")</f>
        <v/>
      </c>
      <c r="K546" s="34">
        <f>IF(F546&gt;0, (G546-I546)/F546, "")</f>
        <v/>
      </c>
      <c r="L546" s="35" t="n">
        <v>37.84</v>
      </c>
      <c r="M546" s="34">
        <f>IF(AND(ISNUMBER(L546), L546&gt;0), (J546/L546)*42, "")</f>
        <v/>
      </c>
      <c r="N546" s="34">
        <f>IF(M546&lt;&gt;"", M546/10, "")</f>
        <v/>
      </c>
      <c r="O546" s="34">
        <f>M546</f>
        <v/>
      </c>
      <c r="P546" s="34">
        <f>IF(AND(M546&lt;&gt;"", J546&lt;&gt;""), M546-J546, "")</f>
        <v/>
      </c>
      <c r="Q546" s="36" t="inlineStr">
        <is>
          <t>Amount Discrepancy</t>
        </is>
      </c>
      <c r="R546" s="27" t="inlineStr">
        <is>
          <t>Debit Y vs Lab AN diff: ₹-210,750.00 | Deductions: Oil: ₹178,434, Bardana: ₹5,475, Brokerage: ₹3,603</t>
        </is>
      </c>
    </row>
    <row r="547">
      <c r="A547" s="20" t="n">
        <v>546</v>
      </c>
      <c r="B547" s="21" t="inlineStr">
        <is>
          <t>Bhawani Trading Company</t>
        </is>
      </c>
      <c r="C547" s="21" t="inlineStr">
        <is>
          <t>INWDMSD27/0531 / PO:0232</t>
        </is>
      </c>
      <c r="D547" s="20" t="inlineStr">
        <is>
          <t>20-05-2026</t>
        </is>
      </c>
      <c r="E547" s="37" t="n">
        <v>25.28</v>
      </c>
      <c r="F547" s="38" t="n">
        <v>252.8</v>
      </c>
      <c r="G547" s="39" t="n">
        <v>1895550.23</v>
      </c>
      <c r="H547" s="39" t="n">
        <v>1895550.23</v>
      </c>
      <c r="I547" s="39" t="n">
        <v>984.8982010391686</v>
      </c>
      <c r="J547" s="39">
        <f>IF(E547&gt;0, (G547-I547)/E547, "")</f>
        <v/>
      </c>
      <c r="K547" s="39">
        <f>IF(F547&gt;0, (G547-I547)/F547, "")</f>
        <v/>
      </c>
      <c r="L547" s="40" t="n">
        <v>40.27</v>
      </c>
      <c r="M547" s="39">
        <f>IF(AND(ISNUMBER(L547), L547&gt;0), (J547/L547)*42, "")</f>
        <v/>
      </c>
      <c r="N547" s="39">
        <f>IF(M547&lt;&gt;"", M547/10, "")</f>
        <v/>
      </c>
      <c r="O547" s="39">
        <f>M547</f>
        <v/>
      </c>
      <c r="P547" s="39">
        <f>IF(AND(M547&lt;&gt;"", J547&lt;&gt;""), M547-J547, "")</f>
        <v/>
      </c>
      <c r="Q547" s="41" t="inlineStr">
        <is>
          <t>Matched</t>
        </is>
      </c>
      <c r="R547" s="21" t="inlineStr">
        <is>
          <t>Deductions: Shortage: ₹985</t>
        </is>
      </c>
    </row>
    <row r="548">
      <c r="A548" s="26" t="n">
        <v>547</v>
      </c>
      <c r="B548" s="27" t="inlineStr">
        <is>
          <t>Bhawani Trading Company</t>
        </is>
      </c>
      <c r="C548" s="27" t="inlineStr">
        <is>
          <t>INWDMSD27/0532 / PO:0232</t>
        </is>
      </c>
      <c r="D548" s="26" t="inlineStr">
        <is>
          <t>20-05-2026</t>
        </is>
      </c>
      <c r="E548" s="32" t="n">
        <v>25.41</v>
      </c>
      <c r="F548" s="33" t="n">
        <v>254.1</v>
      </c>
      <c r="G548" s="34" t="n">
        <v>1909187.28</v>
      </c>
      <c r="H548" s="34" t="n">
        <v>1909187.28</v>
      </c>
      <c r="I548" s="34" t="n">
        <v>5000.2524</v>
      </c>
      <c r="J548" s="34">
        <f>IF(E548&gt;0, (G548-I548)/E548, "")</f>
        <v/>
      </c>
      <c r="K548" s="34">
        <f>IF(F548&gt;0, (G548-I548)/F548, "")</f>
        <v/>
      </c>
      <c r="L548" s="35" t="n">
        <v>40.45</v>
      </c>
      <c r="M548" s="34">
        <f>IF(AND(ISNUMBER(L548), L548&gt;0), (J548/L548)*42, "")</f>
        <v/>
      </c>
      <c r="N548" s="34">
        <f>IF(M548&lt;&gt;"", M548/10, "")</f>
        <v/>
      </c>
      <c r="O548" s="34">
        <f>M548</f>
        <v/>
      </c>
      <c r="P548" s="34">
        <f>IF(AND(M548&lt;&gt;"", J548&lt;&gt;""), M548-J548, "")</f>
        <v/>
      </c>
      <c r="Q548" s="41" t="inlineStr">
        <is>
          <t>Matched</t>
        </is>
      </c>
      <c r="R548" s="27" t="inlineStr">
        <is>
          <t>Deductions: Shortage: ₹5,000</t>
        </is>
      </c>
    </row>
    <row r="549">
      <c r="A549" s="20" t="n">
        <v>548</v>
      </c>
      <c r="B549" s="21" t="inlineStr">
        <is>
          <t>Jai Sri Rama Trading Company</t>
        </is>
      </c>
      <c r="C549" s="21" t="inlineStr">
        <is>
          <t>INWDMSD27/0533 / PO:0238</t>
        </is>
      </c>
      <c r="D549" s="20" t="inlineStr">
        <is>
          <t>20-05-2026</t>
        </is>
      </c>
      <c r="E549" s="37" t="n">
        <v>28.99</v>
      </c>
      <c r="F549" s="38" t="n">
        <v>289.9</v>
      </c>
      <c r="G549" s="39" t="n">
        <v>2192772.42</v>
      </c>
      <c r="H549" s="39" t="n">
        <v>2192772.42</v>
      </c>
      <c r="I549" s="39" t="n">
        <v>229.3695</v>
      </c>
      <c r="J549" s="39">
        <f>IF(E549&gt;0, (G549-I549)/E549, "")</f>
        <v/>
      </c>
      <c r="K549" s="39">
        <f>IF(F549&gt;0, (G549-I549)/F549, "")</f>
        <v/>
      </c>
      <c r="L549" s="40" t="n">
        <v>39.82</v>
      </c>
      <c r="M549" s="39">
        <f>IF(AND(ISNUMBER(L549), L549&gt;0), (J549/L549)*42, "")</f>
        <v/>
      </c>
      <c r="N549" s="39">
        <f>IF(M549&lt;&gt;"", M549/10, "")</f>
        <v/>
      </c>
      <c r="O549" s="39">
        <f>M549</f>
        <v/>
      </c>
      <c r="P549" s="39">
        <f>IF(AND(M549&lt;&gt;"", J549&lt;&gt;""), M549-J549, "")</f>
        <v/>
      </c>
      <c r="Q549" s="41" t="inlineStr">
        <is>
          <t>Matched</t>
        </is>
      </c>
      <c r="R549" s="21" t="inlineStr">
        <is>
          <t>Deductions: Shortage: ₹229</t>
        </is>
      </c>
    </row>
    <row r="550">
      <c r="A550" s="26" t="n">
        <v>549</v>
      </c>
      <c r="B550" s="27" t="inlineStr">
        <is>
          <t>Lucky Enterprises</t>
        </is>
      </c>
      <c r="C550" s="27" t="inlineStr">
        <is>
          <t>INWDMSD27/0534 / PO:0234</t>
        </is>
      </c>
      <c r="D550" s="26" t="inlineStr">
        <is>
          <t>20-05-2026</t>
        </is>
      </c>
      <c r="E550" s="32" t="n">
        <v>25.31</v>
      </c>
      <c r="F550" s="33" t="n">
        <v>253.1</v>
      </c>
      <c r="G550" s="34" t="n">
        <v>1913067</v>
      </c>
      <c r="H550" s="34" t="n">
        <v>1913067</v>
      </c>
      <c r="I550" s="34" t="n">
        <v>0</v>
      </c>
      <c r="J550" s="34">
        <f>IF(E550&gt;0, (G550-I550)/E550, "")</f>
        <v/>
      </c>
      <c r="K550" s="34">
        <f>IF(F550&gt;0, (G550-I550)/F550, "")</f>
        <v/>
      </c>
      <c r="L550" s="35" t="n">
        <v>40.57</v>
      </c>
      <c r="M550" s="34">
        <f>IF(AND(ISNUMBER(L550), L550&gt;0), (J550/L550)*42, "")</f>
        <v/>
      </c>
      <c r="N550" s="34">
        <f>IF(M550&lt;&gt;"", M550/10, "")</f>
        <v/>
      </c>
      <c r="O550" s="34">
        <f>M550</f>
        <v/>
      </c>
      <c r="P550" s="34">
        <f>IF(AND(M550&lt;&gt;"", J550&lt;&gt;""), M550-J550, "")</f>
        <v/>
      </c>
      <c r="Q550" s="41" t="inlineStr">
        <is>
          <t>Matched</t>
        </is>
      </c>
      <c r="R550" s="27" t="inlineStr">
        <is>
          <t>Fully reconciled &amp; verified</t>
        </is>
      </c>
    </row>
    <row r="551">
      <c r="A551" s="20" t="n">
        <v>550</v>
      </c>
      <c r="B551" s="21" t="inlineStr">
        <is>
          <t>Reyansh Agro Industries</t>
        </is>
      </c>
      <c r="C551" s="21" t="inlineStr">
        <is>
          <t>INWDMSD27/0535 / PO:0231</t>
        </is>
      </c>
      <c r="D551" s="20" t="inlineStr">
        <is>
          <t>20-05-2026</t>
        </is>
      </c>
      <c r="E551" s="37" t="n">
        <v>9.51</v>
      </c>
      <c r="F551" s="38" t="n">
        <v>95.09999999999999</v>
      </c>
      <c r="G551" s="39" t="n">
        <v>741095</v>
      </c>
      <c r="H551" s="39" t="n">
        <v>741095</v>
      </c>
      <c r="I551" s="39" t="n">
        <v>34231.53095238091</v>
      </c>
      <c r="J551" s="39">
        <f>IF(E551&gt;0, (G551-I551)/E551, "")</f>
        <v/>
      </c>
      <c r="K551" s="39">
        <f>IF(F551&gt;0, (G551-I551)/F551, "")</f>
        <v/>
      </c>
      <c r="L551" s="40" t="n">
        <v>40.11</v>
      </c>
      <c r="M551" s="39">
        <f>IF(AND(ISNUMBER(L551), L551&gt;0), (J551/L551)*42, "")</f>
        <v/>
      </c>
      <c r="N551" s="39">
        <f>IF(M551&lt;&gt;"", M551/10, "")</f>
        <v/>
      </c>
      <c r="O551" s="39">
        <f>M551</f>
        <v/>
      </c>
      <c r="P551" s="39">
        <f>IF(AND(M551&lt;&gt;"", J551&lt;&gt;""), M551-J551, "")</f>
        <v/>
      </c>
      <c r="Q551" s="41" t="inlineStr">
        <is>
          <t>Matched</t>
        </is>
      </c>
      <c r="R551" s="21" t="inlineStr">
        <is>
          <t>Deductions: Oil: ₹34,232</t>
        </is>
      </c>
    </row>
    <row r="552">
      <c r="A552" s="26" t="n">
        <v>551</v>
      </c>
      <c r="B552" s="27" t="inlineStr">
        <is>
          <t>Reyansh Agro Industries</t>
        </is>
      </c>
      <c r="C552" s="27" t="inlineStr">
        <is>
          <t>INWDMSD27/0536 / PO:0231</t>
        </is>
      </c>
      <c r="D552" s="26" t="inlineStr">
        <is>
          <t>20-05-2026</t>
        </is>
      </c>
      <c r="E552" s="32" t="n">
        <v>9.120000000000001</v>
      </c>
      <c r="F552" s="33" t="n">
        <v>91.2</v>
      </c>
      <c r="G552" s="34" t="n">
        <v>713011.4</v>
      </c>
      <c r="H552" s="34" t="n">
        <v>713011.4</v>
      </c>
      <c r="I552" s="34" t="n">
        <v>33599.64995238093</v>
      </c>
      <c r="J552" s="34">
        <f>IF(E552&gt;0, (G552-I552)/E552, "")</f>
        <v/>
      </c>
      <c r="K552" s="34">
        <f>IF(F552&gt;0, (G552-I552)/F552, "")</f>
        <v/>
      </c>
      <c r="L552" s="35" t="n">
        <v>39.76</v>
      </c>
      <c r="M552" s="34">
        <f>IF(AND(ISNUMBER(L552), L552&gt;0), (J552/L552)*42, "")</f>
        <v/>
      </c>
      <c r="N552" s="34">
        <f>IF(M552&lt;&gt;"", M552/10, "")</f>
        <v/>
      </c>
      <c r="O552" s="34">
        <f>M552</f>
        <v/>
      </c>
      <c r="P552" s="34">
        <f>IF(AND(M552&lt;&gt;"", J552&lt;&gt;""), M552-J552, "")</f>
        <v/>
      </c>
      <c r="Q552" s="41" t="inlineStr">
        <is>
          <t>Matched</t>
        </is>
      </c>
      <c r="R552" s="27" t="inlineStr">
        <is>
          <t>Deductions: Oil: ₹33,444, Shortage: ₹156</t>
        </is>
      </c>
    </row>
    <row r="553">
      <c r="A553" s="20" t="n">
        <v>552</v>
      </c>
      <c r="B553" s="21" t="inlineStr">
        <is>
          <t>Reyansh Agro Industries</t>
        </is>
      </c>
      <c r="C553" s="21" t="inlineStr">
        <is>
          <t>INWDMSD27/0537 / PO:0231</t>
        </is>
      </c>
      <c r="D553" s="20" t="inlineStr">
        <is>
          <t>20-05-2026</t>
        </is>
      </c>
      <c r="E553" s="37" t="n">
        <v>8.940000000000001</v>
      </c>
      <c r="F553" s="38" t="n">
        <v>89.40000000000001</v>
      </c>
      <c r="G553" s="39" t="n">
        <v>698189.5</v>
      </c>
      <c r="H553" s="39" t="n">
        <v>698189.5</v>
      </c>
      <c r="I553" s="39" t="n">
        <v>31086.05630952377</v>
      </c>
      <c r="J553" s="39">
        <f>IF(E553&gt;0, (G553-I553)/E553, "")</f>
        <v/>
      </c>
      <c r="K553" s="39">
        <f>IF(F553&gt;0, (G553-I553)/F553, "")</f>
        <v/>
      </c>
      <c r="L553" s="40" t="n">
        <v>40.09</v>
      </c>
      <c r="M553" s="39">
        <f>IF(AND(ISNUMBER(L553), L553&gt;0), (J553/L553)*42, "")</f>
        <v/>
      </c>
      <c r="N553" s="39">
        <f>IF(M553&lt;&gt;"", M553/10, "")</f>
        <v/>
      </c>
      <c r="O553" s="39">
        <f>M553</f>
        <v/>
      </c>
      <c r="P553" s="39">
        <f>IF(AND(M553&lt;&gt;"", J553&lt;&gt;""), M553-J553, "")</f>
        <v/>
      </c>
      <c r="Q553" s="41" t="inlineStr">
        <is>
          <t>Matched</t>
        </is>
      </c>
      <c r="R553" s="21" t="inlineStr">
        <is>
          <t>Deductions: Oil: ₹31,086</t>
        </is>
      </c>
    </row>
    <row r="554">
      <c r="A554" s="26" t="n">
        <v>553</v>
      </c>
      <c r="B554" s="27" t="inlineStr">
        <is>
          <t>Reyansh Agro Industries</t>
        </is>
      </c>
      <c r="C554" s="27" t="inlineStr">
        <is>
          <t>INWDMSD27/0538 / PO:0231</t>
        </is>
      </c>
      <c r="D554" s="26" t="inlineStr">
        <is>
          <t>20-05-2026</t>
        </is>
      </c>
      <c r="E554" s="32" t="n">
        <v>9.01</v>
      </c>
      <c r="F554" s="33" t="n">
        <v>90.09999999999999</v>
      </c>
      <c r="G554" s="34" t="n">
        <v>703650.2</v>
      </c>
      <c r="H554" s="34" t="n">
        <v>703650.2</v>
      </c>
      <c r="I554" s="34" t="n">
        <v>32669.47357142862</v>
      </c>
      <c r="J554" s="34">
        <f>IF(E554&gt;0, (G554-I554)/E554, "")</f>
        <v/>
      </c>
      <c r="K554" s="34">
        <f>IF(F554&gt;0, (G554-I554)/F554, "")</f>
        <v/>
      </c>
      <c r="L554" s="35" t="n">
        <v>39.88</v>
      </c>
      <c r="M554" s="34">
        <f>IF(AND(ISNUMBER(L554), L554&gt;0), (J554/L554)*42, "")</f>
        <v/>
      </c>
      <c r="N554" s="34">
        <f>IF(M554&lt;&gt;"", M554/10, "")</f>
        <v/>
      </c>
      <c r="O554" s="34">
        <f>M554</f>
        <v/>
      </c>
      <c r="P554" s="34">
        <f>IF(AND(M554&lt;&gt;"", J554&lt;&gt;""), M554-J554, "")</f>
        <v/>
      </c>
      <c r="Q554" s="41" t="inlineStr">
        <is>
          <t>Matched</t>
        </is>
      </c>
      <c r="R554" s="27" t="inlineStr">
        <is>
          <t>Deductions: Oil: ₹32,669</t>
        </is>
      </c>
    </row>
    <row r="555">
      <c r="A555" s="20" t="n">
        <v>554</v>
      </c>
      <c r="B555" s="21" t="inlineStr">
        <is>
          <t>Reyansh Agro Industries</t>
        </is>
      </c>
      <c r="C555" s="21" t="inlineStr">
        <is>
          <t>INWDMSD27/0539 / PO:0231</t>
        </is>
      </c>
      <c r="D555" s="20" t="inlineStr">
        <is>
          <t>20-05-2026</t>
        </is>
      </c>
      <c r="E555" s="37" t="n">
        <v>8.959999999999999</v>
      </c>
      <c r="F555" s="38" t="n">
        <v>89.59999999999999</v>
      </c>
      <c r="G555" s="39" t="n">
        <v>700529.8</v>
      </c>
      <c r="H555" s="39" t="n">
        <v>700529.8</v>
      </c>
      <c r="I555" s="39" t="n">
        <v>39185.53742857149</v>
      </c>
      <c r="J555" s="39">
        <f>IF(E555&gt;0, (G555-I555)/E555, "")</f>
        <v/>
      </c>
      <c r="K555" s="39">
        <f>IF(F555&gt;0, (G555-I555)/F555, "")</f>
        <v/>
      </c>
      <c r="L555" s="40" t="n">
        <v>40.08</v>
      </c>
      <c r="M555" s="39">
        <f>IF(AND(ISNUMBER(L555), L555&gt;0), (J555/L555)*42, "")</f>
        <v/>
      </c>
      <c r="N555" s="39">
        <f>IF(M555&lt;&gt;"", M555/10, "")</f>
        <v/>
      </c>
      <c r="O555" s="39">
        <f>M555</f>
        <v/>
      </c>
      <c r="P555" s="39">
        <f>IF(AND(M555&lt;&gt;"", J555&lt;&gt;""), M555-J555, "")</f>
        <v/>
      </c>
      <c r="Q555" s="41" t="inlineStr">
        <is>
          <t>Matched</t>
        </is>
      </c>
      <c r="R555" s="21" t="inlineStr">
        <is>
          <t>Deductions: Oil: ₹39,030, Shortage: ₹156</t>
        </is>
      </c>
    </row>
    <row r="556">
      <c r="A556" s="26" t="n">
        <v>555</v>
      </c>
      <c r="B556" s="27" t="inlineStr">
        <is>
          <t>Reyansh Agro Industries</t>
        </is>
      </c>
      <c r="C556" s="27" t="inlineStr">
        <is>
          <t>INWDMSD27/0540 / PO:0231</t>
        </is>
      </c>
      <c r="D556" s="26" t="inlineStr">
        <is>
          <t>20-05-2026</t>
        </is>
      </c>
      <c r="E556" s="32" t="n">
        <v>8.790000000000001</v>
      </c>
      <c r="F556" s="33" t="n">
        <v>87.90000000000001</v>
      </c>
      <c r="G556" s="34" t="n">
        <v>686488</v>
      </c>
      <c r="H556" s="34" t="n">
        <v>686488</v>
      </c>
      <c r="I556" s="34" t="n">
        <v>29094.01523809526</v>
      </c>
      <c r="J556" s="34">
        <f>IF(E556&gt;0, (G556-I556)/E556, "")</f>
        <v/>
      </c>
      <c r="K556" s="34">
        <f>IF(F556&gt;0, (G556-I556)/F556, "")</f>
        <v/>
      </c>
      <c r="L556" s="35" t="n">
        <v>39.96</v>
      </c>
      <c r="M556" s="34">
        <f>IF(AND(ISNUMBER(L556), L556&gt;0), (J556/L556)*42, "")</f>
        <v/>
      </c>
      <c r="N556" s="34">
        <f>IF(M556&lt;&gt;"", M556/10, "")</f>
        <v/>
      </c>
      <c r="O556" s="34">
        <f>M556</f>
        <v/>
      </c>
      <c r="P556" s="34">
        <f>IF(AND(M556&lt;&gt;"", J556&lt;&gt;""), M556-J556, "")</f>
        <v/>
      </c>
      <c r="Q556" s="41" t="inlineStr">
        <is>
          <t>Matched</t>
        </is>
      </c>
      <c r="R556" s="27" t="inlineStr">
        <is>
          <t>Deductions: Oil: ₹29,094</t>
        </is>
      </c>
    </row>
    <row r="557">
      <c r="A557" s="20" t="n">
        <v>556</v>
      </c>
      <c r="B557" s="21" t="inlineStr">
        <is>
          <t>Reyansh Agro Industries</t>
        </is>
      </c>
      <c r="C557" s="21" t="inlineStr">
        <is>
          <t>INWDMSD27/0541 / PO:0231</t>
        </is>
      </c>
      <c r="D557" s="20" t="inlineStr">
        <is>
          <t>20-05-2026</t>
        </is>
      </c>
      <c r="E557" s="37" t="n">
        <v>8.92</v>
      </c>
      <c r="F557" s="38" t="n">
        <v>89.2</v>
      </c>
      <c r="G557" s="39" t="n">
        <v>698189.5</v>
      </c>
      <c r="H557" s="39" t="n">
        <v>698189.5</v>
      </c>
      <c r="I557" s="39" t="n">
        <v>35845.59500000002</v>
      </c>
      <c r="J557" s="39">
        <f>IF(E557&gt;0, (G557-I557)/E557, "")</f>
        <v/>
      </c>
      <c r="K557" s="39">
        <f>IF(F557&gt;0, (G557-I557)/F557, "")</f>
        <v/>
      </c>
      <c r="L557" s="40" t="n">
        <v>39.79</v>
      </c>
      <c r="M557" s="39">
        <f>IF(AND(ISNUMBER(L557), L557&gt;0), (J557/L557)*42, "")</f>
        <v/>
      </c>
      <c r="N557" s="39">
        <f>IF(M557&lt;&gt;"", M557/10, "")</f>
        <v/>
      </c>
      <c r="O557" s="39">
        <f>M557</f>
        <v/>
      </c>
      <c r="P557" s="39">
        <f>IF(AND(M557&lt;&gt;"", J557&lt;&gt;""), M557-J557, "")</f>
        <v/>
      </c>
      <c r="Q557" s="41" t="inlineStr">
        <is>
          <t>Matched</t>
        </is>
      </c>
      <c r="R557" s="21" t="inlineStr">
        <is>
          <t>Deductions: Oil: ₹34,909, Shortage: ₹936</t>
        </is>
      </c>
    </row>
    <row r="558">
      <c r="A558" s="26" t="n">
        <v>557</v>
      </c>
      <c r="B558" s="27" t="inlineStr">
        <is>
          <t>Jai Sri Rama Trading Company</t>
        </is>
      </c>
      <c r="C558" s="27" t="inlineStr">
        <is>
          <t>INWDMSD27/0542 / PO:0230</t>
        </is>
      </c>
      <c r="D558" s="26" t="inlineStr">
        <is>
          <t>20-05-2026</t>
        </is>
      </c>
      <c r="E558" s="32" t="n">
        <v>31.58</v>
      </c>
      <c r="F558" s="33" t="n">
        <v>315.8</v>
      </c>
      <c r="G558" s="34" t="n">
        <v>2370083.18</v>
      </c>
      <c r="H558" s="34" t="n">
        <v>2370083.18</v>
      </c>
      <c r="I558" s="34" t="n">
        <v>1592.18639731286</v>
      </c>
      <c r="J558" s="34">
        <f>IF(E558&gt;0, (G558-I558)/E558, "")</f>
        <v/>
      </c>
      <c r="K558" s="34">
        <f>IF(F558&gt;0, (G558-I558)/F558, "")</f>
        <v/>
      </c>
      <c r="L558" s="35" t="n">
        <v>40</v>
      </c>
      <c r="M558" s="34">
        <f>IF(AND(ISNUMBER(L558), L558&gt;0), (J558/L558)*42, "")</f>
        <v/>
      </c>
      <c r="N558" s="34">
        <f>IF(M558&lt;&gt;"", M558/10, "")</f>
        <v/>
      </c>
      <c r="O558" s="34">
        <f>M558</f>
        <v/>
      </c>
      <c r="P558" s="34">
        <f>IF(AND(M558&lt;&gt;"", J558&lt;&gt;""), M558-J558, "")</f>
        <v/>
      </c>
      <c r="Q558" s="41" t="inlineStr">
        <is>
          <t>Matched</t>
        </is>
      </c>
      <c r="R558" s="27" t="inlineStr">
        <is>
          <t>Deductions: Shortage: ₹1,592</t>
        </is>
      </c>
    </row>
    <row r="559">
      <c r="A559" s="20" t="n">
        <v>558</v>
      </c>
      <c r="B559" s="21" t="inlineStr">
        <is>
          <t>Reyansh Agro Industries</t>
        </is>
      </c>
      <c r="C559" s="21" t="inlineStr">
        <is>
          <t>INWDMSD27/0543 / PO:0231</t>
        </is>
      </c>
      <c r="D559" s="20" t="inlineStr">
        <is>
          <t>20-05-2026</t>
        </is>
      </c>
      <c r="E559" s="37" t="n">
        <v>8.76</v>
      </c>
      <c r="F559" s="38" t="n">
        <v>87.59999999999999</v>
      </c>
      <c r="G559" s="39" t="n">
        <v>684927.8</v>
      </c>
      <c r="H559" s="39" t="n">
        <v>684927.8</v>
      </c>
      <c r="I559" s="39" t="n">
        <v>29836.22466666668</v>
      </c>
      <c r="J559" s="39">
        <f>IF(E559&gt;0, (G559-I559)/E559, "")</f>
        <v/>
      </c>
      <c r="K559" s="39">
        <f>IF(F559&gt;0, (G559-I559)/F559, "")</f>
        <v/>
      </c>
      <c r="L559" s="40" t="n">
        <v>40.12</v>
      </c>
      <c r="M559" s="39">
        <f>IF(AND(ISNUMBER(L559), L559&gt;0), (J559/L559)*42, "")</f>
        <v/>
      </c>
      <c r="N559" s="39">
        <f>IF(M559&lt;&gt;"", M559/10, "")</f>
        <v/>
      </c>
      <c r="O559" s="39">
        <f>M559</f>
        <v/>
      </c>
      <c r="P559" s="39">
        <f>IF(AND(M559&lt;&gt;"", J559&lt;&gt;""), M559-J559, "")</f>
        <v/>
      </c>
      <c r="Q559" s="41" t="inlineStr">
        <is>
          <t>Matched</t>
        </is>
      </c>
      <c r="R559" s="21" t="inlineStr">
        <is>
          <t>Deductions: Oil: ₹29,680, Shortage: ₹156</t>
        </is>
      </c>
    </row>
    <row r="560">
      <c r="A560" s="26" t="n">
        <v>559</v>
      </c>
      <c r="B560" s="27" t="inlineStr">
        <is>
          <t>Reyansh Agro Industries</t>
        </is>
      </c>
      <c r="C560" s="27" t="inlineStr">
        <is>
          <t>INWDMSD27/0544 / PO:0231</t>
        </is>
      </c>
      <c r="D560" s="26" t="inlineStr">
        <is>
          <t>20-05-2026</t>
        </is>
      </c>
      <c r="E560" s="32" t="n">
        <v>8.82</v>
      </c>
      <c r="F560" s="33" t="n">
        <v>88.2</v>
      </c>
      <c r="G560" s="34" t="n">
        <v>689608.4</v>
      </c>
      <c r="H560" s="34" t="n">
        <v>689608.4</v>
      </c>
      <c r="I560" s="34" t="n">
        <v>29710.66571428567</v>
      </c>
      <c r="J560" s="34">
        <f>IF(E560&gt;0, (G560-I560)/E560, "")</f>
        <v/>
      </c>
      <c r="K560" s="34">
        <f>IF(F560&gt;0, (G560-I560)/F560, "")</f>
        <v/>
      </c>
      <c r="L560" s="35" t="n">
        <v>40.02</v>
      </c>
      <c r="M560" s="34">
        <f>IF(AND(ISNUMBER(L560), L560&gt;0), (J560/L560)*42, "")</f>
        <v/>
      </c>
      <c r="N560" s="34">
        <f>IF(M560&lt;&gt;"", M560/10, "")</f>
        <v/>
      </c>
      <c r="O560" s="34">
        <f>M560</f>
        <v/>
      </c>
      <c r="P560" s="34">
        <f>IF(AND(M560&lt;&gt;"", J560&lt;&gt;""), M560-J560, "")</f>
        <v/>
      </c>
      <c r="Q560" s="41" t="inlineStr">
        <is>
          <t>Matched</t>
        </is>
      </c>
      <c r="R560" s="27" t="inlineStr">
        <is>
          <t>Deductions: Oil: ₹29,555, Shortage: ₹156</t>
        </is>
      </c>
    </row>
    <row r="561">
      <c r="A561" s="20" t="n">
        <v>560</v>
      </c>
      <c r="B561" s="21" t="inlineStr">
        <is>
          <t>Reyansh Agro Industries</t>
        </is>
      </c>
      <c r="C561" s="21" t="inlineStr">
        <is>
          <t>INWDMSD27/0545 / PO:0231</t>
        </is>
      </c>
      <c r="D561" s="20" t="inlineStr">
        <is>
          <t>20-05-2026</t>
        </is>
      </c>
      <c r="E561" s="37" t="n">
        <v>8.879999999999999</v>
      </c>
      <c r="F561" s="38" t="n">
        <v>88.8</v>
      </c>
      <c r="G561" s="39" t="n">
        <v>694289</v>
      </c>
      <c r="H561" s="39" t="n">
        <v>694289</v>
      </c>
      <c r="I561" s="39" t="n">
        <v>37019.45976190471</v>
      </c>
      <c r="J561" s="39">
        <f>IF(E561&gt;0, (G561-I561)/E561, "")</f>
        <v/>
      </c>
      <c r="K561" s="39">
        <f>IF(F561&gt;0, (G561-I561)/F561, "")</f>
        <v/>
      </c>
      <c r="L561" s="40" t="n">
        <v>39.23</v>
      </c>
      <c r="M561" s="39">
        <f>IF(AND(ISNUMBER(L561), L561&gt;0), (J561/L561)*42, "")</f>
        <v/>
      </c>
      <c r="N561" s="39">
        <f>IF(M561&lt;&gt;"", M561/10, "")</f>
        <v/>
      </c>
      <c r="O561" s="39">
        <f>M561</f>
        <v/>
      </c>
      <c r="P561" s="39">
        <f>IF(AND(M561&lt;&gt;"", J561&lt;&gt;""), M561-J561, "")</f>
        <v/>
      </c>
      <c r="Q561" s="41" t="inlineStr">
        <is>
          <t>Matched</t>
        </is>
      </c>
      <c r="R561" s="21" t="inlineStr">
        <is>
          <t>Deductions: Oil: ₹36,863, Shortage: ₹156</t>
        </is>
      </c>
    </row>
    <row r="562">
      <c r="A562" s="26" t="n">
        <v>561</v>
      </c>
      <c r="B562" s="27" t="inlineStr">
        <is>
          <t>Reyansh Agro Industries</t>
        </is>
      </c>
      <c r="C562" s="27" t="inlineStr">
        <is>
          <t>INWDMSD27/0546 / PO:0231</t>
        </is>
      </c>
      <c r="D562" s="26" t="inlineStr">
        <is>
          <t>20-05-2026</t>
        </is>
      </c>
      <c r="E562" s="32" t="n">
        <v>8.949999999999999</v>
      </c>
      <c r="F562" s="33" t="n">
        <v>89.5</v>
      </c>
      <c r="G562" s="34" t="n">
        <v>698189.5</v>
      </c>
      <c r="H562" s="34" t="n">
        <v>698189.5</v>
      </c>
      <c r="I562" s="34" t="n">
        <v>29091.22916666666</v>
      </c>
      <c r="J562" s="34">
        <f>IF(E562&gt;0, (G562-I562)/E562, "")</f>
        <v/>
      </c>
      <c r="K562" s="34">
        <f>IF(F562&gt;0, (G562-I562)/F562, "")</f>
        <v/>
      </c>
      <c r="L562" s="35" t="n">
        <v>40.09</v>
      </c>
      <c r="M562" s="34">
        <f>IF(AND(ISNUMBER(L562), L562&gt;0), (J562/L562)*42, "")</f>
        <v/>
      </c>
      <c r="N562" s="34">
        <f>IF(M562&lt;&gt;"", M562/10, "")</f>
        <v/>
      </c>
      <c r="O562" s="34">
        <f>M562</f>
        <v/>
      </c>
      <c r="P562" s="34">
        <f>IF(AND(M562&lt;&gt;"", J562&lt;&gt;""), M562-J562, "")</f>
        <v/>
      </c>
      <c r="Q562" s="41" t="inlineStr">
        <is>
          <t>Matched</t>
        </is>
      </c>
      <c r="R562" s="27" t="inlineStr">
        <is>
          <t>Deductions: Oil: ₹29,091</t>
        </is>
      </c>
    </row>
    <row r="563">
      <c r="A563" s="20" t="n">
        <v>562</v>
      </c>
      <c r="B563" s="21" t="inlineStr">
        <is>
          <t>Reyansh Agro Industries</t>
        </is>
      </c>
      <c r="C563" s="21" t="inlineStr">
        <is>
          <t>INWDMSD27/0547 / PO:0231</t>
        </is>
      </c>
      <c r="D563" s="20" t="inlineStr">
        <is>
          <t>20-05-2026</t>
        </is>
      </c>
      <c r="E563" s="37" t="n">
        <v>8.970000000000001</v>
      </c>
      <c r="F563" s="38" t="n">
        <v>89.7</v>
      </c>
      <c r="G563" s="39" t="n">
        <v>701309.9</v>
      </c>
      <c r="H563" s="39" t="n">
        <v>701309.9</v>
      </c>
      <c r="I563" s="39" t="n">
        <v>31714.96550000001</v>
      </c>
      <c r="J563" s="39">
        <f>IF(E563&gt;0, (G563-I563)/E563, "")</f>
        <v/>
      </c>
      <c r="K563" s="39">
        <f>IF(F563&gt;0, (G563-I563)/F563, "")</f>
        <v/>
      </c>
      <c r="L563" s="40" t="n">
        <v>39.78</v>
      </c>
      <c r="M563" s="39">
        <f>IF(AND(ISNUMBER(L563), L563&gt;0), (J563/L563)*42, "")</f>
        <v/>
      </c>
      <c r="N563" s="39">
        <f>IF(M563&lt;&gt;"", M563/10, "")</f>
        <v/>
      </c>
      <c r="O563" s="39">
        <f>M563</f>
        <v/>
      </c>
      <c r="P563" s="39">
        <f>IF(AND(M563&lt;&gt;"", J563&lt;&gt;""), M563-J563, "")</f>
        <v/>
      </c>
      <c r="Q563" s="41" t="inlineStr">
        <is>
          <t>Matched</t>
        </is>
      </c>
      <c r="R563" s="21" t="inlineStr">
        <is>
          <t>Deductions: Oil: ₹31,559, Shortage: ₹156</t>
        </is>
      </c>
    </row>
    <row r="564">
      <c r="A564" s="26" t="n">
        <v>563</v>
      </c>
      <c r="B564" s="27" t="inlineStr">
        <is>
          <t>Reyansh Agro Industries</t>
        </is>
      </c>
      <c r="C564" s="27" t="inlineStr">
        <is>
          <t>INWDMSD27/0548 / PO:0231</t>
        </is>
      </c>
      <c r="D564" s="26" t="inlineStr">
        <is>
          <t>20-05-2026</t>
        </is>
      </c>
      <c r="E564" s="32" t="n">
        <v>8.949999999999999</v>
      </c>
      <c r="F564" s="33" t="n">
        <v>89.5</v>
      </c>
      <c r="G564" s="34" t="n">
        <v>698969.6</v>
      </c>
      <c r="H564" s="34" t="n">
        <v>698969.6</v>
      </c>
      <c r="I564" s="34" t="n">
        <v>33783.53066666669</v>
      </c>
      <c r="J564" s="34">
        <f>IF(E564&gt;0, (G564-I564)/E564, "")</f>
        <v/>
      </c>
      <c r="K564" s="34">
        <f>IF(F564&gt;0, (G564-I564)/F564, "")</f>
        <v/>
      </c>
      <c r="L564" s="35" t="n">
        <v>39.56</v>
      </c>
      <c r="M564" s="34">
        <f>IF(AND(ISNUMBER(L564), L564&gt;0), (J564/L564)*42, "")</f>
        <v/>
      </c>
      <c r="N564" s="34">
        <f>IF(M564&lt;&gt;"", M564/10, "")</f>
        <v/>
      </c>
      <c r="O564" s="34">
        <f>M564</f>
        <v/>
      </c>
      <c r="P564" s="34">
        <f>IF(AND(M564&lt;&gt;"", J564&lt;&gt;""), M564-J564, "")</f>
        <v/>
      </c>
      <c r="Q564" s="41" t="inlineStr">
        <is>
          <t>Matched</t>
        </is>
      </c>
      <c r="R564" s="27" t="inlineStr">
        <is>
          <t>Deductions: Oil: ₹33,784</t>
        </is>
      </c>
    </row>
    <row r="565">
      <c r="A565" s="20" t="n">
        <v>564</v>
      </c>
      <c r="B565" s="21" t="inlineStr">
        <is>
          <t>Reyansh Agro Industries</t>
        </is>
      </c>
      <c r="C565" s="21" t="inlineStr">
        <is>
          <t>INWDMSD27/0549 / PO:0231</t>
        </is>
      </c>
      <c r="D565" s="20" t="inlineStr">
        <is>
          <t>20-05-2026</t>
        </is>
      </c>
      <c r="E565" s="37" t="n">
        <v>8.9</v>
      </c>
      <c r="F565" s="38" t="n">
        <v>89</v>
      </c>
      <c r="G565" s="39" t="n">
        <v>695849.2</v>
      </c>
      <c r="H565" s="39" t="n">
        <v>695849.2</v>
      </c>
      <c r="I565" s="39" t="n">
        <v>31303.55561904766</v>
      </c>
      <c r="J565" s="39">
        <f>IF(E565&gt;0, (G565-I565)/E565, "")</f>
        <v/>
      </c>
      <c r="K565" s="39">
        <f>IF(F565&gt;0, (G565-I565)/F565, "")</f>
        <v/>
      </c>
      <c r="L565" s="40" t="n">
        <v>39.53</v>
      </c>
      <c r="M565" s="39">
        <f>IF(AND(ISNUMBER(L565), L565&gt;0), (J565/L565)*42, "")</f>
        <v/>
      </c>
      <c r="N565" s="39">
        <f>IF(M565&lt;&gt;"", M565/10, "")</f>
        <v/>
      </c>
      <c r="O565" s="39">
        <f>M565</f>
        <v/>
      </c>
      <c r="P565" s="39">
        <f>IF(AND(M565&lt;&gt;"", J565&lt;&gt;""), M565-J565, "")</f>
        <v/>
      </c>
      <c r="Q565" s="41" t="inlineStr">
        <is>
          <t>Matched</t>
        </is>
      </c>
      <c r="R565" s="21" t="inlineStr">
        <is>
          <t>Deductions: Oil: ₹31,148, Shortage: ₹156</t>
        </is>
      </c>
    </row>
    <row r="566">
      <c r="A566" s="26" t="n">
        <v>565</v>
      </c>
      <c r="B566" s="27" t="inlineStr">
        <is>
          <t>Reyansh Agro Industries</t>
        </is>
      </c>
      <c r="C566" s="27" t="inlineStr">
        <is>
          <t>INWDMSD27/0550 / PO:0231</t>
        </is>
      </c>
      <c r="D566" s="26" t="inlineStr">
        <is>
          <t>20-05-2026</t>
        </is>
      </c>
      <c r="E566" s="32" t="n">
        <v>8.970000000000001</v>
      </c>
      <c r="F566" s="33" t="n">
        <v>89.7</v>
      </c>
      <c r="G566" s="34" t="n">
        <v>699749.7</v>
      </c>
      <c r="H566" s="34" t="n">
        <v>699749.7</v>
      </c>
      <c r="I566" s="34" t="n">
        <v>36653.55571428576</v>
      </c>
      <c r="J566" s="34">
        <f>IF(E566&gt;0, (G566-I566)/E566, "")</f>
        <v/>
      </c>
      <c r="K566" s="34">
        <f>IF(F566&gt;0, (G566-I566)/F566, "")</f>
        <v/>
      </c>
      <c r="L566" s="35" t="n">
        <v>39.65</v>
      </c>
      <c r="M566" s="34">
        <f>IF(AND(ISNUMBER(L566), L566&gt;0), (J566/L566)*42, "")</f>
        <v/>
      </c>
      <c r="N566" s="34">
        <f>IF(M566&lt;&gt;"", M566/10, "")</f>
        <v/>
      </c>
      <c r="O566" s="34">
        <f>M566</f>
        <v/>
      </c>
      <c r="P566" s="34">
        <f>IF(AND(M566&lt;&gt;"", J566&lt;&gt;""), M566-J566, "")</f>
        <v/>
      </c>
      <c r="Q566" s="41" t="inlineStr">
        <is>
          <t>Matched</t>
        </is>
      </c>
      <c r="R566" s="27" t="inlineStr">
        <is>
          <t>Deductions: Oil: ₹36,654</t>
        </is>
      </c>
    </row>
    <row r="567">
      <c r="A567" s="20" t="n">
        <v>566</v>
      </c>
      <c r="B567" s="21" t="inlineStr">
        <is>
          <t>Reyansh Agro Industries</t>
        </is>
      </c>
      <c r="C567" s="21" t="inlineStr">
        <is>
          <t>INWDMSD27/0551 / PO:0231</t>
        </is>
      </c>
      <c r="D567" s="20" t="inlineStr">
        <is>
          <t>21-05-2026</t>
        </is>
      </c>
      <c r="E567" s="37" t="n">
        <v>8.959999999999999</v>
      </c>
      <c r="F567" s="38" t="n">
        <v>89.59999999999999</v>
      </c>
      <c r="G567" s="39" t="n">
        <v>700529.8</v>
      </c>
      <c r="H567" s="39" t="n">
        <v>700529.8</v>
      </c>
      <c r="I567" s="39" t="n">
        <v>23510.13373333331</v>
      </c>
      <c r="J567" s="39">
        <f>IF(E567&gt;0, (G567-I567)/E567, "")</f>
        <v/>
      </c>
      <c r="K567" s="39">
        <f>IF(F567&gt;0, (G567-I567)/F567, "")</f>
        <v/>
      </c>
      <c r="L567" s="40" t="n">
        <v>40.38</v>
      </c>
      <c r="M567" s="39">
        <f>IF(AND(ISNUMBER(L567), L567&gt;0), (J567/L567)*42, "")</f>
        <v/>
      </c>
      <c r="N567" s="39">
        <f>IF(M567&lt;&gt;"", M567/10, "")</f>
        <v/>
      </c>
      <c r="O567" s="39">
        <f>M567</f>
        <v/>
      </c>
      <c r="P567" s="39">
        <f>IF(AND(M567&lt;&gt;"", J567&lt;&gt;""), M567-J567, "")</f>
        <v/>
      </c>
      <c r="Q567" s="41" t="inlineStr">
        <is>
          <t>Matched</t>
        </is>
      </c>
      <c r="R567" s="21" t="inlineStr">
        <is>
          <t>Deductions: Oil: ₹23,351, Shortage: ₹159</t>
        </is>
      </c>
    </row>
    <row r="568">
      <c r="A568" s="26" t="n">
        <v>567</v>
      </c>
      <c r="B568" s="27" t="inlineStr">
        <is>
          <t>Reyansh Agro Industries</t>
        </is>
      </c>
      <c r="C568" s="27" t="inlineStr">
        <is>
          <t>INWDMSD27/0552 / PO:0231</t>
        </is>
      </c>
      <c r="D568" s="26" t="inlineStr">
        <is>
          <t>21-05-2026</t>
        </is>
      </c>
      <c r="E568" s="32" t="n">
        <v>8.890000000000001</v>
      </c>
      <c r="F568" s="33" t="n">
        <v>88.90000000000001</v>
      </c>
      <c r="G568" s="34" t="n">
        <v>695849.2</v>
      </c>
      <c r="H568" s="34" t="n">
        <v>695849.2</v>
      </c>
      <c r="I568" s="34" t="n">
        <v>26131.71550476195</v>
      </c>
      <c r="J568" s="34">
        <f>IF(E568&gt;0, (G568-I568)/E568, "")</f>
        <v/>
      </c>
      <c r="K568" s="34">
        <f>IF(F568&gt;0, (G568-I568)/F568, "")</f>
        <v/>
      </c>
      <c r="L568" s="35" t="n">
        <v>40.4</v>
      </c>
      <c r="M568" s="34">
        <f>IF(AND(ISNUMBER(L568), L568&gt;0), (J568/L568)*42, "")</f>
        <v/>
      </c>
      <c r="N568" s="34">
        <f>IF(M568&lt;&gt;"", M568/10, "")</f>
        <v/>
      </c>
      <c r="O568" s="34">
        <f>M568</f>
        <v/>
      </c>
      <c r="P568" s="34">
        <f>IF(AND(M568&lt;&gt;"", J568&lt;&gt;""), M568-J568, "")</f>
        <v/>
      </c>
      <c r="Q568" s="41" t="inlineStr">
        <is>
          <t>Matched</t>
        </is>
      </c>
      <c r="R568" s="27" t="inlineStr">
        <is>
          <t>Deductions: Oil: ₹25,183, Shortage: ₹949</t>
        </is>
      </c>
    </row>
    <row r="569">
      <c r="A569" s="20" t="n">
        <v>568</v>
      </c>
      <c r="B569" s="21" t="inlineStr">
        <is>
          <t>Reyansh Agro Industries</t>
        </is>
      </c>
      <c r="C569" s="21" t="inlineStr">
        <is>
          <t>INWDMSD27/0553 / PO:0231</t>
        </is>
      </c>
      <c r="D569" s="20" t="inlineStr">
        <is>
          <t>21-05-2026</t>
        </is>
      </c>
      <c r="E569" s="37" t="n">
        <v>9.02</v>
      </c>
      <c r="F569" s="38" t="n">
        <v>90.2</v>
      </c>
      <c r="G569" s="39" t="n">
        <v>705990.5</v>
      </c>
      <c r="H569" s="39" t="n">
        <v>705990.5</v>
      </c>
      <c r="I569" s="39" t="n">
        <v>43287.74900000005</v>
      </c>
      <c r="J569" s="39">
        <f>IF(E569&gt;0, (G569-I569)/E569, "")</f>
        <v/>
      </c>
      <c r="K569" s="39">
        <f>IF(F569&gt;0, (G569-I569)/F569, "")</f>
        <v/>
      </c>
      <c r="L569" s="40" t="n">
        <v>39.03</v>
      </c>
      <c r="M569" s="39">
        <f>IF(AND(ISNUMBER(L569), L569&gt;0), (J569/L569)*42, "")</f>
        <v/>
      </c>
      <c r="N569" s="39">
        <f>IF(M569&lt;&gt;"", M569/10, "")</f>
        <v/>
      </c>
      <c r="O569" s="39">
        <f>M569</f>
        <v/>
      </c>
      <c r="P569" s="39">
        <f>IF(AND(M569&lt;&gt;"", J569&lt;&gt;""), M569-J569, "")</f>
        <v/>
      </c>
      <c r="Q569" s="41" t="inlineStr">
        <is>
          <t>Matched</t>
        </is>
      </c>
      <c r="R569" s="21" t="inlineStr">
        <is>
          <t>Deductions: Oil: ₹42,359, Shortage: ₹928</t>
        </is>
      </c>
    </row>
    <row r="570">
      <c r="A570" s="26" t="n">
        <v>569</v>
      </c>
      <c r="B570" s="27" t="inlineStr">
        <is>
          <t>Reyansh Agro Industries</t>
        </is>
      </c>
      <c r="C570" s="27" t="inlineStr">
        <is>
          <t>INWDMSD27/0554 / PO:0231</t>
        </is>
      </c>
      <c r="D570" s="26" t="inlineStr">
        <is>
          <t>21-05-2026</t>
        </is>
      </c>
      <c r="E570" s="32" t="n">
        <v>8.9</v>
      </c>
      <c r="F570" s="33" t="n">
        <v>89</v>
      </c>
      <c r="G570" s="34" t="n">
        <v>695849.2</v>
      </c>
      <c r="H570" s="34" t="n">
        <v>695849.2</v>
      </c>
      <c r="I570" s="34" t="n">
        <v>37611.81569523807</v>
      </c>
      <c r="J570" s="34">
        <f>IF(E570&gt;0, (G570-I570)/E570, "")</f>
        <v/>
      </c>
      <c r="K570" s="34">
        <f>IF(F570&gt;0, (G570-I570)/F570, "")</f>
        <v/>
      </c>
      <c r="L570" s="35" t="n">
        <v>39.41</v>
      </c>
      <c r="M570" s="34">
        <f>IF(AND(ISNUMBER(L570), L570&gt;0), (J570/L570)*42, "")</f>
        <v/>
      </c>
      <c r="N570" s="34">
        <f>IF(M570&lt;&gt;"", M570/10, "")</f>
        <v/>
      </c>
      <c r="O570" s="34">
        <f>M570</f>
        <v/>
      </c>
      <c r="P570" s="34">
        <f>IF(AND(M570&lt;&gt;"", J570&lt;&gt;""), M570-J570, "")</f>
        <v/>
      </c>
      <c r="Q570" s="41" t="inlineStr">
        <is>
          <t>Matched</t>
        </is>
      </c>
      <c r="R570" s="27" t="inlineStr">
        <is>
          <t>Deductions: Oil: ₹37,443, Shortage: ₹169</t>
        </is>
      </c>
    </row>
    <row r="571">
      <c r="A571" s="20" t="n">
        <v>570</v>
      </c>
      <c r="B571" s="21" t="inlineStr">
        <is>
          <t>Pankaj Bogi &amp; Company</t>
        </is>
      </c>
      <c r="C571" s="21" t="inlineStr">
        <is>
          <t>INWDMSD27/0555 / PO:0239</t>
        </is>
      </c>
      <c r="D571" s="20" t="inlineStr">
        <is>
          <t>21-05-2026</t>
        </is>
      </c>
      <c r="E571" s="37" t="n">
        <v>37.58</v>
      </c>
      <c r="F571" s="38" t="n">
        <v>375.8</v>
      </c>
      <c r="G571" s="39" t="n">
        <v>2829104.64</v>
      </c>
      <c r="H571" s="39" t="n">
        <v>2829104.64</v>
      </c>
      <c r="I571" s="39" t="n">
        <v>2053.3824</v>
      </c>
      <c r="J571" s="39">
        <f>IF(E571&gt;0, (G571-I571)/E571, "")</f>
        <v/>
      </c>
      <c r="K571" s="39">
        <f>IF(F571&gt;0, (G571-I571)/F571, "")</f>
        <v/>
      </c>
      <c r="L571" s="40" t="n">
        <v>40.07</v>
      </c>
      <c r="M571" s="39">
        <f>IF(AND(ISNUMBER(L571), L571&gt;0), (J571/L571)*42, "")</f>
        <v/>
      </c>
      <c r="N571" s="39">
        <f>IF(M571&lt;&gt;"", M571/10, "")</f>
        <v/>
      </c>
      <c r="O571" s="39">
        <f>M571</f>
        <v/>
      </c>
      <c r="P571" s="39">
        <f>IF(AND(M571&lt;&gt;"", J571&lt;&gt;""), M571-J571, "")</f>
        <v/>
      </c>
      <c r="Q571" s="41" t="inlineStr">
        <is>
          <t>Matched</t>
        </is>
      </c>
      <c r="R571" s="21" t="inlineStr">
        <is>
          <t>Deductions: Shortage: ₹2,053</t>
        </is>
      </c>
    </row>
    <row r="572">
      <c r="A572" s="26" t="n">
        <v>571</v>
      </c>
      <c r="B572" s="27" t="inlineStr">
        <is>
          <t>Reyansh Agro Industries</t>
        </is>
      </c>
      <c r="C572" s="27" t="inlineStr">
        <is>
          <t>INWDMSD27/0556 / PO:0231</t>
        </is>
      </c>
      <c r="D572" s="26" t="inlineStr">
        <is>
          <t>21-05-2026</t>
        </is>
      </c>
      <c r="E572" s="32" t="n">
        <v>8.859999999999999</v>
      </c>
      <c r="F572" s="33" t="n">
        <v>88.59999999999999</v>
      </c>
      <c r="G572" s="34" t="n">
        <v>692728.8</v>
      </c>
      <c r="H572" s="34" t="n">
        <v>692728.8</v>
      </c>
      <c r="I572" s="34" t="n">
        <v>41408.59954285715</v>
      </c>
      <c r="J572" s="34">
        <f>IF(E572&gt;0, (G572-I572)/E572, "")</f>
        <v/>
      </c>
      <c r="K572" s="34">
        <f>IF(F572&gt;0, (G572-I572)/F572, "")</f>
        <v/>
      </c>
      <c r="L572" s="35" t="n">
        <v>39.04</v>
      </c>
      <c r="M572" s="34">
        <f>IF(AND(ISNUMBER(L572), L572&gt;0), (J572/L572)*42, "")</f>
        <v/>
      </c>
      <c r="N572" s="34">
        <f>IF(M572&lt;&gt;"", M572/10, "")</f>
        <v/>
      </c>
      <c r="O572" s="34">
        <f>M572</f>
        <v/>
      </c>
      <c r="P572" s="34">
        <f>IF(AND(M572&lt;&gt;"", J572&lt;&gt;""), M572-J572, "")</f>
        <v/>
      </c>
      <c r="Q572" s="41" t="inlineStr">
        <is>
          <t>Matched</t>
        </is>
      </c>
      <c r="R572" s="27" t="inlineStr">
        <is>
          <t>Deductions: Oil: ₹41,234, Shortage: ₹175</t>
        </is>
      </c>
    </row>
    <row r="573">
      <c r="A573" s="20" t="n">
        <v>572</v>
      </c>
      <c r="B573" s="21" t="inlineStr">
        <is>
          <t>Bhawani Trading Company</t>
        </is>
      </c>
      <c r="C573" s="21" t="inlineStr">
        <is>
          <t>INWDMSD27/0557 / PO:0237</t>
        </is>
      </c>
      <c r="D573" s="20" t="inlineStr">
        <is>
          <t>21-05-2026</t>
        </is>
      </c>
      <c r="E573" s="37" t="n">
        <v>25.58</v>
      </c>
      <c r="F573" s="38" t="n">
        <v>255.8</v>
      </c>
      <c r="G573" s="39" t="n">
        <v>1940517.2</v>
      </c>
      <c r="H573" s="39" t="n">
        <v>1940517.2</v>
      </c>
      <c r="I573" s="39" t="n">
        <v>16742.61460776722</v>
      </c>
      <c r="J573" s="39">
        <f>IF(E573&gt;0, (G573-I573)/E573, "")</f>
        <v/>
      </c>
      <c r="K573" s="39">
        <f>IF(F573&gt;0, (G573-I573)/F573, "")</f>
        <v/>
      </c>
      <c r="L573" s="40" t="n">
        <v>39.7</v>
      </c>
      <c r="M573" s="39">
        <f>IF(AND(ISNUMBER(L573), L573&gt;0), (J573/L573)*42, "")</f>
        <v/>
      </c>
      <c r="N573" s="39">
        <f>IF(M573&lt;&gt;"", M573/10, "")</f>
        <v/>
      </c>
      <c r="O573" s="39">
        <f>M573</f>
        <v/>
      </c>
      <c r="P573" s="39">
        <f>IF(AND(M573&lt;&gt;"", J573&lt;&gt;""), M573-J573, "")</f>
        <v/>
      </c>
      <c r="Q573" s="41" t="inlineStr">
        <is>
          <t>Matched</t>
        </is>
      </c>
      <c r="R573" s="21" t="inlineStr">
        <is>
          <t>Deductions: Oil: ₹15,516, Shortage: ₹1,226</t>
        </is>
      </c>
    </row>
    <row r="574">
      <c r="A574" s="26" t="n">
        <v>573</v>
      </c>
      <c r="B574" s="27" t="inlineStr">
        <is>
          <t>Jai Sri Rama Trading Company</t>
        </is>
      </c>
      <c r="C574" s="27" t="inlineStr">
        <is>
          <t>INWDMSD27/0558 / PO:0244</t>
        </is>
      </c>
      <c r="D574" s="26" t="inlineStr">
        <is>
          <t>21-05-2026</t>
        </is>
      </c>
      <c r="E574" s="32" t="n">
        <v>30.67</v>
      </c>
      <c r="F574" s="33" t="n">
        <v>306.7</v>
      </c>
      <c r="G574" s="34" t="n">
        <v>2348528.16</v>
      </c>
      <c r="H574" s="34" t="n">
        <v>2348528.16</v>
      </c>
      <c r="I574" s="34" t="n">
        <v>1624.476</v>
      </c>
      <c r="J574" s="34">
        <f>IF(E574&gt;0, (G574-I574)/E574, "")</f>
        <v/>
      </c>
      <c r="K574" s="34">
        <f>IF(F574&gt;0, (G574-I574)/F574, "")</f>
        <v/>
      </c>
      <c r="L574" s="35" t="n">
        <v>39.86</v>
      </c>
      <c r="M574" s="34">
        <f>IF(AND(ISNUMBER(L574), L574&gt;0), (J574/L574)*42, "")</f>
        <v/>
      </c>
      <c r="N574" s="34">
        <f>IF(M574&lt;&gt;"", M574/10, "")</f>
        <v/>
      </c>
      <c r="O574" s="34">
        <f>M574</f>
        <v/>
      </c>
      <c r="P574" s="34">
        <f>IF(AND(M574&lt;&gt;"", J574&lt;&gt;""), M574-J574, "")</f>
        <v/>
      </c>
      <c r="Q574" s="41" t="inlineStr">
        <is>
          <t>Matched</t>
        </is>
      </c>
      <c r="R574" s="27" t="inlineStr">
        <is>
          <t>Deductions: Shortage: ₹1,624</t>
        </is>
      </c>
    </row>
    <row r="575">
      <c r="A575" s="20" t="n">
        <v>574</v>
      </c>
      <c r="B575" s="21" t="inlineStr">
        <is>
          <t>Lucky Enterprises</t>
        </is>
      </c>
      <c r="C575" s="21" t="inlineStr">
        <is>
          <t>INWDMSD27/0560 / PO:0243</t>
        </is>
      </c>
      <c r="D575" s="20" t="inlineStr">
        <is>
          <t>21-05-2026</t>
        </is>
      </c>
      <c r="E575" s="37" t="n">
        <v>36.45</v>
      </c>
      <c r="F575" s="38" t="n">
        <v>364.5</v>
      </c>
      <c r="G575" s="39" t="n">
        <v>2805476.4</v>
      </c>
      <c r="H575" s="39" t="n">
        <v>2805476.4</v>
      </c>
      <c r="I575" s="39" t="n">
        <v>0</v>
      </c>
      <c r="J575" s="39">
        <f>IF(E575&gt;0, (G575-I575)/E575, "")</f>
        <v/>
      </c>
      <c r="K575" s="39">
        <f>IF(F575&gt;0, (G575-I575)/F575, "")</f>
        <v/>
      </c>
      <c r="L575" s="40" t="n">
        <v>40.72</v>
      </c>
      <c r="M575" s="39">
        <f>IF(AND(ISNUMBER(L575), L575&gt;0), (J575/L575)*42, "")</f>
        <v/>
      </c>
      <c r="N575" s="39">
        <f>IF(M575&lt;&gt;"", M575/10, "")</f>
        <v/>
      </c>
      <c r="O575" s="39">
        <f>M575</f>
        <v/>
      </c>
      <c r="P575" s="39">
        <f>IF(AND(M575&lt;&gt;"", J575&lt;&gt;""), M575-J575, "")</f>
        <v/>
      </c>
      <c r="Q575" s="41" t="inlineStr">
        <is>
          <t>Matched</t>
        </is>
      </c>
      <c r="R575" s="21" t="inlineStr">
        <is>
          <t>Fully reconciled &amp; verified</t>
        </is>
      </c>
    </row>
    <row r="576">
      <c r="A576" s="26" t="n">
        <v>575</v>
      </c>
      <c r="B576" s="27" t="inlineStr">
        <is>
          <t>Reyansh Agro Industries</t>
        </is>
      </c>
      <c r="C576" s="27" t="inlineStr">
        <is>
          <t>INWDMSD27/0561 / PO:0231</t>
        </is>
      </c>
      <c r="D576" s="26" t="inlineStr">
        <is>
          <t>21-05-2026</t>
        </is>
      </c>
      <c r="E576" s="32" t="n">
        <v>8.9</v>
      </c>
      <c r="F576" s="33" t="n">
        <v>89</v>
      </c>
      <c r="G576" s="34" t="n">
        <v>695849.2</v>
      </c>
      <c r="H576" s="34" t="n">
        <v>695849.2</v>
      </c>
      <c r="I576" s="34" t="n">
        <v>40096.99140952375</v>
      </c>
      <c r="J576" s="34">
        <f>IF(E576&gt;0, (G576-I576)/E576, "")</f>
        <v/>
      </c>
      <c r="K576" s="34">
        <f>IF(F576&gt;0, (G576-I576)/F576, "")</f>
        <v/>
      </c>
      <c r="L576" s="35" t="n">
        <v>39.64</v>
      </c>
      <c r="M576" s="34">
        <f>IF(AND(ISNUMBER(L576), L576&gt;0), (J576/L576)*42, "")</f>
        <v/>
      </c>
      <c r="N576" s="34">
        <f>IF(M576&lt;&gt;"", M576/10, "")</f>
        <v/>
      </c>
      <c r="O576" s="34">
        <f>M576</f>
        <v/>
      </c>
      <c r="P576" s="34">
        <f>IF(AND(M576&lt;&gt;"", J576&lt;&gt;""), M576-J576, "")</f>
        <v/>
      </c>
      <c r="Q576" s="41" t="inlineStr">
        <is>
          <t>Matched</t>
        </is>
      </c>
      <c r="R576" s="27" t="inlineStr">
        <is>
          <t>Deductions: Oil: ₹39,928, Shortage: ₹169</t>
        </is>
      </c>
    </row>
    <row r="577">
      <c r="A577" s="20" t="n">
        <v>576</v>
      </c>
      <c r="B577" s="21" t="inlineStr">
        <is>
          <t>Reyansh Agro Industries</t>
        </is>
      </c>
      <c r="C577" s="21" t="inlineStr">
        <is>
          <t>INWDMSD27/0562 / PO:0231</t>
        </is>
      </c>
      <c r="D577" s="20" t="inlineStr">
        <is>
          <t>21-05-2026</t>
        </is>
      </c>
      <c r="E577" s="37" t="n">
        <v>8.970000000000001</v>
      </c>
      <c r="F577" s="38" t="n">
        <v>89.7</v>
      </c>
      <c r="G577" s="39" t="n">
        <v>701309</v>
      </c>
      <c r="H577" s="39" t="n">
        <v>701309</v>
      </c>
      <c r="I577" s="39" t="n">
        <v>35056.05166444203</v>
      </c>
      <c r="J577" s="39">
        <f>IF(E577&gt;0, (G577-I577)/E577, "")</f>
        <v/>
      </c>
      <c r="K577" s="39">
        <f>IF(F577&gt;0, (G577-I577)/F577, "")</f>
        <v/>
      </c>
      <c r="L577" s="40" t="n">
        <v>39.86</v>
      </c>
      <c r="M577" s="39">
        <f>IF(AND(ISNUMBER(L577), L577&gt;0), (J577/L577)*42, "")</f>
        <v/>
      </c>
      <c r="N577" s="39">
        <f>IF(M577&lt;&gt;"", M577/10, "")</f>
        <v/>
      </c>
      <c r="O577" s="39">
        <f>M577</f>
        <v/>
      </c>
      <c r="P577" s="39">
        <f>IF(AND(M577&lt;&gt;"", J577&lt;&gt;""), M577-J577, "")</f>
        <v/>
      </c>
      <c r="Q577" s="41" t="inlineStr">
        <is>
          <t>Matched</t>
        </is>
      </c>
      <c r="R577" s="21" t="inlineStr">
        <is>
          <t>Deductions: Oil: ₹34,898, Shortage: ₹158</t>
        </is>
      </c>
    </row>
    <row r="578">
      <c r="A578" s="26" t="n">
        <v>577</v>
      </c>
      <c r="B578" s="27" t="inlineStr">
        <is>
          <t>Reyansh Agro Industries</t>
        </is>
      </c>
      <c r="C578" s="27" t="inlineStr">
        <is>
          <t>INWDMSD27/0563 / PO:0231</t>
        </is>
      </c>
      <c r="D578" s="26" t="inlineStr">
        <is>
          <t>21-05-2026</t>
        </is>
      </c>
      <c r="E578" s="32" t="n">
        <v>8.85</v>
      </c>
      <c r="F578" s="33" t="n">
        <v>88.5</v>
      </c>
      <c r="G578" s="34" t="n">
        <v>691948.7</v>
      </c>
      <c r="H578" s="34" t="n">
        <v>691948.7</v>
      </c>
      <c r="I578" s="34" t="n">
        <v>35926.98543333336</v>
      </c>
      <c r="J578" s="34">
        <f>IF(E578&gt;0, (G578-I578)/E578, "")</f>
        <v/>
      </c>
      <c r="K578" s="34">
        <f>IF(F578&gt;0, (G578-I578)/F578, "")</f>
        <v/>
      </c>
      <c r="L578" s="35" t="n">
        <v>39.68</v>
      </c>
      <c r="M578" s="34">
        <f>IF(AND(ISNUMBER(L578), L578&gt;0), (J578/L578)*42, "")</f>
        <v/>
      </c>
      <c r="N578" s="34">
        <f>IF(M578&lt;&gt;"", M578/10, "")</f>
        <v/>
      </c>
      <c r="O578" s="34">
        <f>M578</f>
        <v/>
      </c>
      <c r="P578" s="34">
        <f>IF(AND(M578&lt;&gt;"", J578&lt;&gt;""), M578-J578, "")</f>
        <v/>
      </c>
      <c r="Q578" s="41" t="inlineStr">
        <is>
          <t>Matched</t>
        </is>
      </c>
      <c r="R578" s="27" t="inlineStr">
        <is>
          <t>Deductions: Oil: ₹35,751, Shortage: ₹176</t>
        </is>
      </c>
    </row>
    <row r="579">
      <c r="A579" s="20" t="n">
        <v>578</v>
      </c>
      <c r="B579" s="21" t="inlineStr">
        <is>
          <t>Reyansh Agro Industries</t>
        </is>
      </c>
      <c r="C579" s="21" t="inlineStr">
        <is>
          <t>INWDMSD27/0564 / PO:0231</t>
        </is>
      </c>
      <c r="D579" s="20" t="inlineStr">
        <is>
          <t>21-05-2026</t>
        </is>
      </c>
      <c r="E579" s="37" t="n">
        <v>8.9</v>
      </c>
      <c r="F579" s="38" t="n">
        <v>89</v>
      </c>
      <c r="G579" s="39" t="n">
        <v>695069.1</v>
      </c>
      <c r="H579" s="39" t="n">
        <v>695069.1</v>
      </c>
      <c r="I579" s="39" t="n">
        <v>34753.45500000002</v>
      </c>
      <c r="J579" s="39">
        <f>IF(E579&gt;0, (G579-I579)/E579, "")</f>
        <v/>
      </c>
      <c r="K579" s="39">
        <f>IF(F579&gt;0, (G579-I579)/F579, "")</f>
        <v/>
      </c>
      <c r="L579" s="40" t="n">
        <v>39.9</v>
      </c>
      <c r="M579" s="39">
        <f>IF(AND(ISNUMBER(L579), L579&gt;0), (J579/L579)*42, "")</f>
        <v/>
      </c>
      <c r="N579" s="39">
        <f>IF(M579&lt;&gt;"", M579/10, "")</f>
        <v/>
      </c>
      <c r="O579" s="39">
        <f>M579</f>
        <v/>
      </c>
      <c r="P579" s="39">
        <f>IF(AND(M579&lt;&gt;"", J579&lt;&gt;""), M579-J579, "")</f>
        <v/>
      </c>
      <c r="Q579" s="41" t="inlineStr">
        <is>
          <t>Matched</t>
        </is>
      </c>
      <c r="R579" s="21" t="inlineStr">
        <is>
          <t>Deductions: Oil: ₹34,753</t>
        </is>
      </c>
    </row>
    <row r="580">
      <c r="A580" s="26" t="n">
        <v>579</v>
      </c>
      <c r="B580" s="27" t="inlineStr">
        <is>
          <t>Reyansh Agro Industries</t>
        </is>
      </c>
      <c r="C580" s="27" t="inlineStr">
        <is>
          <t>INWDMSD27/0565 / PO:0231</t>
        </is>
      </c>
      <c r="D580" s="26" t="inlineStr">
        <is>
          <t>21-05-2026</t>
        </is>
      </c>
      <c r="E580" s="32" t="n">
        <v>8.92</v>
      </c>
      <c r="F580" s="33" t="n">
        <v>89.2</v>
      </c>
      <c r="G580" s="34" t="n">
        <v>695849.2</v>
      </c>
      <c r="H580" s="34" t="n">
        <v>695849.2</v>
      </c>
      <c r="I580" s="34" t="n">
        <v>32141.60590476187</v>
      </c>
      <c r="J580" s="34">
        <f>IF(E580&gt;0, (G580-I580)/E580, "")</f>
        <v/>
      </c>
      <c r="K580" s="34">
        <f>IF(F580&gt;0, (G580-I580)/F580, "")</f>
        <v/>
      </c>
      <c r="L580" s="35" t="n">
        <v>39.76</v>
      </c>
      <c r="M580" s="34">
        <f>IF(AND(ISNUMBER(L580), L580&gt;0), (J580/L580)*42, "")</f>
        <v/>
      </c>
      <c r="N580" s="34">
        <f>IF(M580&lt;&gt;"", M580/10, "")</f>
        <v/>
      </c>
      <c r="O580" s="34">
        <f>M580</f>
        <v/>
      </c>
      <c r="P580" s="34">
        <f>IF(AND(M580&lt;&gt;"", J580&lt;&gt;""), M580-J580, "")</f>
        <v/>
      </c>
      <c r="Q580" s="41" t="inlineStr">
        <is>
          <t>Matched</t>
        </is>
      </c>
      <c r="R580" s="27" t="inlineStr">
        <is>
          <t>Deductions: Oil: ₹32,142</t>
        </is>
      </c>
    </row>
    <row r="581">
      <c r="A581" s="20" t="n">
        <v>580</v>
      </c>
      <c r="B581" s="21" t="inlineStr">
        <is>
          <t>Reyansh Agro Industries</t>
        </is>
      </c>
      <c r="C581" s="21" t="inlineStr">
        <is>
          <t>INWDMSD27/0566 / PO:0231</t>
        </is>
      </c>
      <c r="D581" s="20" t="inlineStr">
        <is>
          <t>21-05-2026</t>
        </is>
      </c>
      <c r="E581" s="37" t="n">
        <v>9.01</v>
      </c>
      <c r="F581" s="38" t="n">
        <v>90.09999999999999</v>
      </c>
      <c r="G581" s="39" t="n">
        <v>704430.3</v>
      </c>
      <c r="H581" s="39" t="n">
        <v>704430.3</v>
      </c>
      <c r="I581" s="39" t="n">
        <v>36546.90490000003</v>
      </c>
      <c r="J581" s="39">
        <f>IF(E581&gt;0, (G581-I581)/E581, "")</f>
        <v/>
      </c>
      <c r="K581" s="39">
        <f>IF(F581&gt;0, (G581-I581)/F581, "")</f>
        <v/>
      </c>
      <c r="L581" s="40" t="n">
        <v>39.76</v>
      </c>
      <c r="M581" s="39">
        <f>IF(AND(ISNUMBER(L581), L581&gt;0), (J581/L581)*42, "")</f>
        <v/>
      </c>
      <c r="N581" s="39">
        <f>IF(M581&lt;&gt;"", M581/10, "")</f>
        <v/>
      </c>
      <c r="O581" s="39">
        <f>M581</f>
        <v/>
      </c>
      <c r="P581" s="39">
        <f>IF(AND(M581&lt;&gt;"", J581&lt;&gt;""), M581-J581, "")</f>
        <v/>
      </c>
      <c r="Q581" s="41" t="inlineStr">
        <is>
          <t>Matched</t>
        </is>
      </c>
      <c r="R581" s="21" t="inlineStr">
        <is>
          <t>Deductions: Oil: ₹36,396, Shortage: ₹151</t>
        </is>
      </c>
    </row>
    <row r="582">
      <c r="A582" s="26" t="n">
        <v>581</v>
      </c>
      <c r="B582" s="27" t="inlineStr">
        <is>
          <t>Reyansh Agro Industries</t>
        </is>
      </c>
      <c r="C582" s="27" t="inlineStr">
        <is>
          <t>INWDMSD27/0568 / PO:0231</t>
        </is>
      </c>
      <c r="D582" s="26" t="inlineStr">
        <is>
          <t>21-05-2026</t>
        </is>
      </c>
      <c r="E582" s="32" t="n">
        <v>9</v>
      </c>
      <c r="F582" s="33" t="n">
        <v>90</v>
      </c>
      <c r="G582" s="34" t="n">
        <v>703650.2</v>
      </c>
      <c r="H582" s="34" t="n">
        <v>703650.2</v>
      </c>
      <c r="I582" s="34" t="n">
        <v>38351.05331428572</v>
      </c>
      <c r="J582" s="34">
        <f>IF(E582&gt;0, (G582-I582)/E582, "")</f>
        <v/>
      </c>
      <c r="K582" s="34">
        <f>IF(F582&gt;0, (G582-I582)/F582, "")</f>
        <v/>
      </c>
      <c r="L582" s="35" t="n">
        <v>39.38</v>
      </c>
      <c r="M582" s="34">
        <f>IF(AND(ISNUMBER(L582), L582&gt;0), (J582/L582)*42, "")</f>
        <v/>
      </c>
      <c r="N582" s="34">
        <f>IF(M582&lt;&gt;"", M582/10, "")</f>
        <v/>
      </c>
      <c r="O582" s="34">
        <f>M582</f>
        <v/>
      </c>
      <c r="P582" s="34">
        <f>IF(AND(M582&lt;&gt;"", J582&lt;&gt;""), M582-J582, "")</f>
        <v/>
      </c>
      <c r="Q582" s="41" t="inlineStr">
        <is>
          <t>Matched</t>
        </is>
      </c>
      <c r="R582" s="27" t="inlineStr">
        <is>
          <t>Deductions: Oil: ₹38,198, Shortage: ₹153</t>
        </is>
      </c>
    </row>
    <row r="583">
      <c r="A583" s="20" t="n">
        <v>582</v>
      </c>
      <c r="B583" s="21" t="inlineStr">
        <is>
          <t>Lucky Enterprises</t>
        </is>
      </c>
      <c r="C583" s="21" t="inlineStr">
        <is>
          <t>INWDMSD27/0559 / PO:0233</t>
        </is>
      </c>
      <c r="D583" s="20" t="inlineStr">
        <is>
          <t>21-05-2026</t>
        </is>
      </c>
      <c r="E583" s="37" t="n">
        <v>9.32</v>
      </c>
      <c r="F583" s="38" t="n">
        <v>93.2</v>
      </c>
      <c r="G583" s="39" t="n">
        <v>673110</v>
      </c>
      <c r="H583" s="39" t="n">
        <v>673110</v>
      </c>
      <c r="I583" s="39" t="n">
        <v>1010.244447350873</v>
      </c>
      <c r="J583" s="39">
        <f>IF(E583&gt;0, (G583-I583)/E583, "")</f>
        <v/>
      </c>
      <c r="K583" s="39">
        <f>IF(F583&gt;0, (G583-I583)/F583, "")</f>
        <v/>
      </c>
      <c r="L583" s="40" t="n">
        <v>39.94</v>
      </c>
      <c r="M583" s="39">
        <f>IF(AND(ISNUMBER(L583), L583&gt;0), (J583/L583)*42, "")</f>
        <v/>
      </c>
      <c r="N583" s="39">
        <f>IF(M583&lt;&gt;"", M583/10, "")</f>
        <v/>
      </c>
      <c r="O583" s="39">
        <f>M583</f>
        <v/>
      </c>
      <c r="P583" s="39">
        <f>IF(AND(M583&lt;&gt;"", J583&lt;&gt;""), M583-J583, "")</f>
        <v/>
      </c>
      <c r="Q583" s="41" t="inlineStr">
        <is>
          <t>Matched</t>
        </is>
      </c>
      <c r="R583" s="21" t="inlineStr">
        <is>
          <t>Deductions: Shortage: ₹1,010</t>
        </is>
      </c>
    </row>
    <row r="584">
      <c r="A584" s="26" t="n">
        <v>583</v>
      </c>
      <c r="B584" s="27" t="inlineStr">
        <is>
          <t>Lucky Enterprises</t>
        </is>
      </c>
      <c r="C584" s="27" t="inlineStr">
        <is>
          <t>INWDMSD27/0559 / PO:0242</t>
        </is>
      </c>
      <c r="D584" s="26" t="inlineStr">
        <is>
          <t>21-05-2026</t>
        </is>
      </c>
      <c r="E584" s="32" t="n">
        <v>6.659999999999999</v>
      </c>
      <c r="F584" s="33" t="n">
        <v>66.59999999999999</v>
      </c>
      <c r="G584" s="34" t="n">
        <v>517215.6</v>
      </c>
      <c r="H584" s="34" t="n">
        <v>517215.6</v>
      </c>
      <c r="I584" s="34" t="n">
        <v>0</v>
      </c>
      <c r="J584" s="34">
        <f>IF(E584&gt;0, (G584-I584)/E584, "")</f>
        <v/>
      </c>
      <c r="K584" s="34">
        <f>IF(F584&gt;0, (G584-I584)/F584, "")</f>
        <v/>
      </c>
      <c r="L584" s="35" t="n">
        <v>39.94</v>
      </c>
      <c r="M584" s="34">
        <f>IF(AND(ISNUMBER(L584), L584&gt;0), (J584/L584)*42, "")</f>
        <v/>
      </c>
      <c r="N584" s="34">
        <f>IF(M584&lt;&gt;"", M584/10, "")</f>
        <v/>
      </c>
      <c r="O584" s="34">
        <f>M584</f>
        <v/>
      </c>
      <c r="P584" s="34">
        <f>IF(AND(M584&lt;&gt;"", J584&lt;&gt;""), M584-J584, "")</f>
        <v/>
      </c>
      <c r="Q584" s="41" t="inlineStr">
        <is>
          <t>Matched</t>
        </is>
      </c>
      <c r="R584" s="27" t="inlineStr">
        <is>
          <t>Fully reconciled &amp; verified</t>
        </is>
      </c>
    </row>
    <row r="585">
      <c r="A585" s="20" t="n">
        <v>584</v>
      </c>
      <c r="B585" s="21" t="inlineStr">
        <is>
          <t>Lucky Enterprises</t>
        </is>
      </c>
      <c r="C585" s="21" t="inlineStr">
        <is>
          <t>INWDMSD27/0567 / PO:0233</t>
        </is>
      </c>
      <c r="D585" s="20" t="inlineStr">
        <is>
          <t>21-05-2026</t>
        </is>
      </c>
      <c r="E585" s="37" t="n">
        <v>2.99</v>
      </c>
      <c r="F585" s="38" t="n">
        <v>29.9</v>
      </c>
      <c r="G585" s="39" t="n">
        <v>276804</v>
      </c>
      <c r="H585" s="39" t="n">
        <v>276804</v>
      </c>
      <c r="I585" s="39" t="n">
        <v>0</v>
      </c>
      <c r="J585" s="39">
        <f>IF(E585&gt;0, (G585-I585)/E585, "")</f>
        <v/>
      </c>
      <c r="K585" s="39">
        <f>IF(F585&gt;0, (G585-I585)/F585, "")</f>
        <v/>
      </c>
      <c r="L585" s="40" t="n">
        <v>40.12</v>
      </c>
      <c r="M585" s="39">
        <f>IF(AND(ISNUMBER(L585), L585&gt;0), (J585/L585)*42, "")</f>
        <v/>
      </c>
      <c r="N585" s="39">
        <f>IF(M585&lt;&gt;"", M585/10, "")</f>
        <v/>
      </c>
      <c r="O585" s="39">
        <f>M585</f>
        <v/>
      </c>
      <c r="P585" s="39">
        <f>IF(AND(M585&lt;&gt;"", J585&lt;&gt;""), M585-J585, "")</f>
        <v/>
      </c>
      <c r="Q585" s="41" t="inlineStr">
        <is>
          <t>Matched</t>
        </is>
      </c>
      <c r="R585" s="21" t="inlineStr">
        <is>
          <t>Fully reconciled &amp; verified</t>
        </is>
      </c>
    </row>
    <row r="586">
      <c r="A586" s="26" t="n">
        <v>585</v>
      </c>
      <c r="B586" s="27" t="inlineStr">
        <is>
          <t>Reyansh Agro Industries</t>
        </is>
      </c>
      <c r="C586" s="27" t="inlineStr">
        <is>
          <t>INWDMSD27/0569 / PO:0231</t>
        </is>
      </c>
      <c r="D586" s="26" t="inlineStr">
        <is>
          <t>21-05-2026</t>
        </is>
      </c>
      <c r="E586" s="32" t="n">
        <v>9.49</v>
      </c>
      <c r="F586" s="33" t="n">
        <v>94.90000000000001</v>
      </c>
      <c r="G586" s="34" t="n">
        <v>741095</v>
      </c>
      <c r="H586" s="34" t="n">
        <v>741095</v>
      </c>
      <c r="I586" s="34" t="n">
        <v>27879.28809523807</v>
      </c>
      <c r="J586" s="34">
        <f>IF(E586&gt;0, (G586-I586)/E586, "")</f>
        <v/>
      </c>
      <c r="K586" s="34">
        <f>IF(F586&gt;0, (G586-I586)/F586, "")</f>
        <v/>
      </c>
      <c r="L586" s="35" t="n">
        <v>40.22</v>
      </c>
      <c r="M586" s="34">
        <f>IF(AND(ISNUMBER(L586), L586&gt;0), (J586/L586)*42, "")</f>
        <v/>
      </c>
      <c r="N586" s="34">
        <f>IF(M586&lt;&gt;"", M586/10, "")</f>
        <v/>
      </c>
      <c r="O586" s="34">
        <f>M586</f>
        <v/>
      </c>
      <c r="P586" s="34">
        <f>IF(AND(M586&lt;&gt;"", J586&lt;&gt;""), M586-J586, "")</f>
        <v/>
      </c>
      <c r="Q586" s="41" t="inlineStr">
        <is>
          <t>Matched</t>
        </is>
      </c>
      <c r="R586" s="27" t="inlineStr">
        <is>
          <t>Deductions: Oil: ₹27,879</t>
        </is>
      </c>
    </row>
    <row r="587">
      <c r="A587" s="20" t="n">
        <v>586</v>
      </c>
      <c r="B587" s="21" t="inlineStr">
        <is>
          <t>Reyansh Agro Industries</t>
        </is>
      </c>
      <c r="C587" s="21" t="inlineStr">
        <is>
          <t>INWDMSD27/0570 / PO:0231</t>
        </is>
      </c>
      <c r="D587" s="20" t="inlineStr">
        <is>
          <t>21-05-2026</t>
        </is>
      </c>
      <c r="E587" s="37" t="n">
        <v>9.129999999999999</v>
      </c>
      <c r="F587" s="38" t="n">
        <v>91.3</v>
      </c>
      <c r="G587" s="39" t="n">
        <v>712231.3</v>
      </c>
      <c r="H587" s="39" t="n">
        <v>712231.3</v>
      </c>
      <c r="I587" s="39" t="n">
        <v>35950.72276190472</v>
      </c>
      <c r="J587" s="39">
        <f>IF(E587&gt;0, (G587-I587)/E587, "")</f>
        <v/>
      </c>
      <c r="K587" s="39">
        <f>IF(F587&gt;0, (G587-I587)/F587, "")</f>
        <v/>
      </c>
      <c r="L587" s="40" t="n">
        <v>39.6</v>
      </c>
      <c r="M587" s="39">
        <f>IF(AND(ISNUMBER(L587), L587&gt;0), (J587/L587)*42, "")</f>
        <v/>
      </c>
      <c r="N587" s="39">
        <f>IF(M587&lt;&gt;"", M587/10, "")</f>
        <v/>
      </c>
      <c r="O587" s="39">
        <f>M587</f>
        <v/>
      </c>
      <c r="P587" s="39">
        <f>IF(AND(M587&lt;&gt;"", J587&lt;&gt;""), M587-J587, "")</f>
        <v/>
      </c>
      <c r="Q587" s="41" t="inlineStr">
        <is>
          <t>Matched</t>
        </is>
      </c>
      <c r="R587" s="21" t="inlineStr">
        <is>
          <t>Deductions: Oil: ₹35,951</t>
        </is>
      </c>
    </row>
    <row r="588">
      <c r="A588" s="26" t="n">
        <v>587</v>
      </c>
      <c r="B588" s="27" t="inlineStr">
        <is>
          <t>Reyansh Agro Industries</t>
        </is>
      </c>
      <c r="C588" s="27" t="inlineStr">
        <is>
          <t>INWDMSD27/0571 / PO:0231</t>
        </is>
      </c>
      <c r="D588" s="26" t="inlineStr">
        <is>
          <t>21-05-2026</t>
        </is>
      </c>
      <c r="E588" s="32" t="n">
        <v>9.199999999999999</v>
      </c>
      <c r="F588" s="33" t="n">
        <v>92</v>
      </c>
      <c r="G588" s="34" t="n">
        <v>718472.1</v>
      </c>
      <c r="H588" s="34" t="n">
        <v>718472.1</v>
      </c>
      <c r="I588" s="34" t="n">
        <v>26686.10657142861</v>
      </c>
      <c r="J588" s="34">
        <f>IF(E588&gt;0, (G588-I588)/E588, "")</f>
        <v/>
      </c>
      <c r="K588" s="34">
        <f>IF(F588&gt;0, (G588-I588)/F588, "")</f>
        <v/>
      </c>
      <c r="L588" s="35" t="n">
        <v>40.22</v>
      </c>
      <c r="M588" s="34">
        <f>IF(AND(ISNUMBER(L588), L588&gt;0), (J588/L588)*42, "")</f>
        <v/>
      </c>
      <c r="N588" s="34">
        <f>IF(M588&lt;&gt;"", M588/10, "")</f>
        <v/>
      </c>
      <c r="O588" s="34">
        <f>M588</f>
        <v/>
      </c>
      <c r="P588" s="34">
        <f>IF(AND(M588&lt;&gt;"", J588&lt;&gt;""), M588-J588, "")</f>
        <v/>
      </c>
      <c r="Q588" s="41" t="inlineStr">
        <is>
          <t>Matched</t>
        </is>
      </c>
      <c r="R588" s="27" t="inlineStr">
        <is>
          <t>Deductions: Oil: ₹26,686</t>
        </is>
      </c>
    </row>
    <row r="589">
      <c r="A589" s="20" t="n">
        <v>588</v>
      </c>
      <c r="B589" s="21" t="inlineStr">
        <is>
          <t>Reyansh Agro Industries</t>
        </is>
      </c>
      <c r="C589" s="21" t="inlineStr">
        <is>
          <t>INWDMSD27/0572 / PO:0231</t>
        </is>
      </c>
      <c r="D589" s="20" t="inlineStr">
        <is>
          <t>21-05-2026</t>
        </is>
      </c>
      <c r="E589" s="37" t="n">
        <v>9.209999999999999</v>
      </c>
      <c r="F589" s="38" t="n">
        <v>92.09999999999999</v>
      </c>
      <c r="G589" s="39" t="n">
        <v>719252.2</v>
      </c>
      <c r="H589" s="39" t="n">
        <v>719252.2</v>
      </c>
      <c r="I589" s="39" t="n">
        <v>24317.57438095241</v>
      </c>
      <c r="J589" s="39">
        <f>IF(E589&gt;0, (G589-I589)/E589, "")</f>
        <v/>
      </c>
      <c r="K589" s="39">
        <f>IF(F589&gt;0, (G589-I589)/F589, "")</f>
        <v/>
      </c>
      <c r="L589" s="40" t="n">
        <v>40.42</v>
      </c>
      <c r="M589" s="39">
        <f>IF(AND(ISNUMBER(L589), L589&gt;0), (J589/L589)*42, "")</f>
        <v/>
      </c>
      <c r="N589" s="39">
        <f>IF(M589&lt;&gt;"", M589/10, "")</f>
        <v/>
      </c>
      <c r="O589" s="39">
        <f>M589</f>
        <v/>
      </c>
      <c r="P589" s="39">
        <f>IF(AND(M589&lt;&gt;"", J589&lt;&gt;""), M589-J589, "")</f>
        <v/>
      </c>
      <c r="Q589" s="41" t="inlineStr">
        <is>
          <t>Matched</t>
        </is>
      </c>
      <c r="R589" s="21" t="inlineStr">
        <is>
          <t>Deductions: Oil: ₹24,318</t>
        </is>
      </c>
    </row>
    <row r="590">
      <c r="A590" s="26" t="n">
        <v>589</v>
      </c>
      <c r="B590" s="27" t="inlineStr">
        <is>
          <t>Mundawala Industries</t>
        </is>
      </c>
      <c r="C590" s="27" t="inlineStr">
        <is>
          <t>INWDMSD27/0573 / PO:0240</t>
        </is>
      </c>
      <c r="D590" s="26" t="inlineStr">
        <is>
          <t>21-05-2026</t>
        </is>
      </c>
      <c r="E590" s="32" t="n">
        <v>8.85</v>
      </c>
      <c r="F590" s="33" t="n">
        <v>88.5</v>
      </c>
      <c r="G590" s="34" t="n">
        <v>689751</v>
      </c>
      <c r="H590" s="34" t="n">
        <v>689751</v>
      </c>
      <c r="I590" s="34" t="n">
        <v>50745.96642857148</v>
      </c>
      <c r="J590" s="34">
        <f>IF(E590&gt;0, (G590-I590)/E590, "")</f>
        <v/>
      </c>
      <c r="K590" s="34">
        <f>IF(F590&gt;0, (G590-I590)/F590, "")</f>
        <v/>
      </c>
      <c r="L590" s="35" t="n">
        <v>38.9</v>
      </c>
      <c r="M590" s="34">
        <f>IF(AND(ISNUMBER(L590), L590&gt;0), (J590/L590)*42, "")</f>
        <v/>
      </c>
      <c r="N590" s="34">
        <f>IF(M590&lt;&gt;"", M590/10, "")</f>
        <v/>
      </c>
      <c r="O590" s="34">
        <f>M590</f>
        <v/>
      </c>
      <c r="P590" s="34">
        <f>IF(AND(M590&lt;&gt;"", J590&lt;&gt;""), M590-J590, "")</f>
        <v/>
      </c>
      <c r="Q590" s="41" t="inlineStr">
        <is>
          <t>Matched</t>
        </is>
      </c>
      <c r="R590" s="27" t="inlineStr">
        <is>
          <t>Deductions: Oil: ₹50,746</t>
        </is>
      </c>
    </row>
    <row r="591">
      <c r="A591" s="20" t="n">
        <v>590</v>
      </c>
      <c r="B591" s="21" t="inlineStr">
        <is>
          <t>Mundawala Industries</t>
        </is>
      </c>
      <c r="C591" s="21" t="inlineStr">
        <is>
          <t>INWDMSD27/0574 / PO:0240</t>
        </is>
      </c>
      <c r="D591" s="20" t="inlineStr">
        <is>
          <t>21-05-2026</t>
        </is>
      </c>
      <c r="E591" s="37" t="n">
        <v>8.9</v>
      </c>
      <c r="F591" s="38" t="n">
        <v>89</v>
      </c>
      <c r="G591" s="39" t="n">
        <v>692865</v>
      </c>
      <c r="H591" s="39" t="n">
        <v>692865</v>
      </c>
      <c r="I591" s="39" t="n">
        <v>58233.65357142859</v>
      </c>
      <c r="J591" s="39">
        <f>IF(E591&gt;0, (G591-I591)/E591, "")</f>
        <v/>
      </c>
      <c r="K591" s="39">
        <f>IF(F591&gt;0, (G591-I591)/F591, "")</f>
        <v/>
      </c>
      <c r="L591" s="40" t="n">
        <v>38.62</v>
      </c>
      <c r="M591" s="39">
        <f>IF(AND(ISNUMBER(L591), L591&gt;0), (J591/L591)*42, "")</f>
        <v/>
      </c>
      <c r="N591" s="39">
        <f>IF(M591&lt;&gt;"", M591/10, "")</f>
        <v/>
      </c>
      <c r="O591" s="39">
        <f>M591</f>
        <v/>
      </c>
      <c r="P591" s="39">
        <f>IF(AND(M591&lt;&gt;"", J591&lt;&gt;""), M591-J591, "")</f>
        <v/>
      </c>
      <c r="Q591" s="41" t="inlineStr">
        <is>
          <t>Matched</t>
        </is>
      </c>
      <c r="R591" s="21" t="inlineStr">
        <is>
          <t>Deductions: Oil: ₹58,234</t>
        </is>
      </c>
    </row>
    <row r="592">
      <c r="A592" s="26" t="n">
        <v>591</v>
      </c>
      <c r="B592" s="27" t="inlineStr">
        <is>
          <t>Mundawala Industries</t>
        </is>
      </c>
      <c r="C592" s="27" t="inlineStr">
        <is>
          <t>INWDMSD27/0575 / PO:0240</t>
        </is>
      </c>
      <c r="D592" s="26" t="inlineStr">
        <is>
          <t>21-05-2026</t>
        </is>
      </c>
      <c r="E592" s="32" t="n">
        <v>8.859999999999999</v>
      </c>
      <c r="F592" s="33" t="n">
        <v>88.59999999999999</v>
      </c>
      <c r="G592" s="34" t="n">
        <v>689751</v>
      </c>
      <c r="H592" s="34" t="n">
        <v>689751</v>
      </c>
      <c r="I592" s="34" t="n">
        <v>53045.13642857138</v>
      </c>
      <c r="J592" s="34">
        <f>IF(E592&gt;0, (G592-I592)/E592, "")</f>
        <v/>
      </c>
      <c r="K592" s="34">
        <f>IF(F592&gt;0, (G592-I592)/F592, "")</f>
        <v/>
      </c>
      <c r="L592" s="35" t="n">
        <v>38.89</v>
      </c>
      <c r="M592" s="34">
        <f>IF(AND(ISNUMBER(L592), L592&gt;0), (J592/L592)*42, "")</f>
        <v/>
      </c>
      <c r="N592" s="34">
        <f>IF(M592&lt;&gt;"", M592/10, "")</f>
        <v/>
      </c>
      <c r="O592" s="34">
        <f>M592</f>
        <v/>
      </c>
      <c r="P592" s="34">
        <f>IF(AND(M592&lt;&gt;"", J592&lt;&gt;""), M592-J592, "")</f>
        <v/>
      </c>
      <c r="Q592" s="41" t="inlineStr">
        <is>
          <t>Matched</t>
        </is>
      </c>
      <c r="R592" s="27" t="inlineStr">
        <is>
          <t>Deductions: Oil: ₹53,045</t>
        </is>
      </c>
    </row>
    <row r="593">
      <c r="A593" s="20" t="n">
        <v>592</v>
      </c>
      <c r="B593" s="21" t="inlineStr">
        <is>
          <t>Mundawala Industries</t>
        </is>
      </c>
      <c r="C593" s="21" t="inlineStr">
        <is>
          <t>INWDMSD27/0576 / PO:0240</t>
        </is>
      </c>
      <c r="D593" s="20" t="inlineStr">
        <is>
          <t>21-05-2026</t>
        </is>
      </c>
      <c r="E593" s="37" t="n">
        <v>6.840000000000001</v>
      </c>
      <c r="F593" s="38" t="n">
        <v>68.40000000000001</v>
      </c>
      <c r="G593" s="39" t="n">
        <v>534051</v>
      </c>
      <c r="H593" s="39" t="n">
        <v>534051</v>
      </c>
      <c r="I593" s="39" t="n">
        <v>40161.25799999982</v>
      </c>
      <c r="J593" s="39">
        <f>IF(E593&gt;0, (G593-I593)/E593, "")</f>
        <v/>
      </c>
      <c r="K593" s="39">
        <f>IF(F593&gt;0, (G593-I593)/F593, "")</f>
        <v/>
      </c>
      <c r="L593" s="40" t="n">
        <v>38.74</v>
      </c>
      <c r="M593" s="39">
        <f>IF(AND(ISNUMBER(L593), L593&gt;0), (J593/L593)*42, "")</f>
        <v/>
      </c>
      <c r="N593" s="39">
        <f>IF(M593&lt;&gt;"", M593/10, "")</f>
        <v/>
      </c>
      <c r="O593" s="39">
        <f>M593</f>
        <v/>
      </c>
      <c r="P593" s="39">
        <f>IF(AND(M593&lt;&gt;"", J593&lt;&gt;""), M593-J593, "")</f>
        <v/>
      </c>
      <c r="Q593" s="41" t="inlineStr">
        <is>
          <t>Matched</t>
        </is>
      </c>
      <c r="R593" s="21" t="inlineStr">
        <is>
          <t>Deductions: Oil: ₹39,672, Shortage: ₹489</t>
        </is>
      </c>
    </row>
    <row r="594">
      <c r="A594" s="26" t="n">
        <v>593</v>
      </c>
      <c r="B594" s="27" t="inlineStr">
        <is>
          <t>Reyansh Agro Industries</t>
        </is>
      </c>
      <c r="C594" s="27" t="inlineStr">
        <is>
          <t>INWDMSD27/0577 / PO:0231</t>
        </is>
      </c>
      <c r="D594" s="26" t="inlineStr">
        <is>
          <t>21-05-2026</t>
        </is>
      </c>
      <c r="E594" s="32" t="n">
        <v>8.76</v>
      </c>
      <c r="F594" s="33" t="n">
        <v>87.59999999999999</v>
      </c>
      <c r="G594" s="34" t="n">
        <v>684147.7</v>
      </c>
      <c r="H594" s="34" t="n">
        <v>684147.7</v>
      </c>
      <c r="I594" s="34" t="n">
        <v>24270.95411904765</v>
      </c>
      <c r="J594" s="34">
        <f>IF(E594&gt;0, (G594-I594)/E594, "")</f>
        <v/>
      </c>
      <c r="K594" s="34">
        <f>IF(F594&gt;0, (G594-I594)/F594, "")</f>
        <v/>
      </c>
      <c r="L594" s="35" t="n">
        <v>40.27</v>
      </c>
      <c r="M594" s="34">
        <f>IF(AND(ISNUMBER(L594), L594&gt;0), (J594/L594)*42, "")</f>
        <v/>
      </c>
      <c r="N594" s="34">
        <f>IF(M594&lt;&gt;"", M594/10, "")</f>
        <v/>
      </c>
      <c r="O594" s="34">
        <f>M594</f>
        <v/>
      </c>
      <c r="P594" s="34">
        <f>IF(AND(M594&lt;&gt;"", J594&lt;&gt;""), M594-J594, "")</f>
        <v/>
      </c>
      <c r="Q594" s="41" t="inlineStr">
        <is>
          <t>Matched</t>
        </is>
      </c>
      <c r="R594" s="27" t="inlineStr">
        <is>
          <t>Deductions: Oil: ₹24,271</t>
        </is>
      </c>
    </row>
    <row r="595">
      <c r="A595" s="20" t="n">
        <v>594</v>
      </c>
      <c r="B595" s="21" t="inlineStr">
        <is>
          <t>Reyansh Agro Industries</t>
        </is>
      </c>
      <c r="C595" s="21" t="inlineStr">
        <is>
          <t>INWDMSD27/0578 / PO:0231</t>
        </is>
      </c>
      <c r="D595" s="20" t="inlineStr">
        <is>
          <t>21-05-2026</t>
        </is>
      </c>
      <c r="E595" s="37" t="n">
        <v>9.18</v>
      </c>
      <c r="F595" s="38" t="n">
        <v>91.8</v>
      </c>
      <c r="G595" s="39" t="n">
        <v>716911.9</v>
      </c>
      <c r="H595" s="39" t="n">
        <v>716911.9</v>
      </c>
      <c r="I595" s="39" t="n">
        <v>24238.44995238098</v>
      </c>
      <c r="J595" s="39">
        <f>IF(E595&gt;0, (G595-I595)/E595, "")</f>
        <v/>
      </c>
      <c r="K595" s="39">
        <f>IF(F595&gt;0, (G595-I595)/F595, "")</f>
        <v/>
      </c>
      <c r="L595" s="40" t="n">
        <v>40.4</v>
      </c>
      <c r="M595" s="39">
        <f>IF(AND(ISNUMBER(L595), L595&gt;0), (J595/L595)*42, "")</f>
        <v/>
      </c>
      <c r="N595" s="39">
        <f>IF(M595&lt;&gt;"", M595/10, "")</f>
        <v/>
      </c>
      <c r="O595" s="39">
        <f>M595</f>
        <v/>
      </c>
      <c r="P595" s="39">
        <f>IF(AND(M595&lt;&gt;"", J595&lt;&gt;""), M595-J595, "")</f>
        <v/>
      </c>
      <c r="Q595" s="41" t="inlineStr">
        <is>
          <t>Matched</t>
        </is>
      </c>
      <c r="R595" s="21" t="inlineStr">
        <is>
          <t>Deductions: Oil: ₹24,238</t>
        </is>
      </c>
    </row>
    <row r="596">
      <c r="A596" s="26" t="n">
        <v>595</v>
      </c>
      <c r="B596" s="27" t="inlineStr">
        <is>
          <t>Reyansh Agro Industries</t>
        </is>
      </c>
      <c r="C596" s="27" t="inlineStr">
        <is>
          <t>INWDMSD27/0579 / PO:0231</t>
        </is>
      </c>
      <c r="D596" s="26" t="inlineStr">
        <is>
          <t>21-05-2026</t>
        </is>
      </c>
      <c r="E596" s="32" t="n">
        <v>9.940000000000001</v>
      </c>
      <c r="F596" s="33" t="n">
        <v>99.40000000000001</v>
      </c>
      <c r="G596" s="34" t="n">
        <v>775419.4</v>
      </c>
      <c r="H596" s="34" t="n">
        <v>775419.4</v>
      </c>
      <c r="I596" s="34" t="n">
        <v>36370.86233333332</v>
      </c>
      <c r="J596" s="34">
        <f>IF(E596&gt;0, (G596-I596)/E596, "")</f>
        <v/>
      </c>
      <c r="K596" s="34">
        <f>IF(F596&gt;0, (G596-I596)/F596, "")</f>
        <v/>
      </c>
      <c r="L596" s="35" t="n">
        <v>40.02</v>
      </c>
      <c r="M596" s="34">
        <f>IF(AND(ISNUMBER(L596), L596&gt;0), (J596/L596)*42, "")</f>
        <v/>
      </c>
      <c r="N596" s="34">
        <f>IF(M596&lt;&gt;"", M596/10, "")</f>
        <v/>
      </c>
      <c r="O596" s="34">
        <f>M596</f>
        <v/>
      </c>
      <c r="P596" s="34">
        <f>IF(AND(M596&lt;&gt;"", J596&lt;&gt;""), M596-J596, "")</f>
        <v/>
      </c>
      <c r="Q596" s="41" t="inlineStr">
        <is>
          <t>Matched</t>
        </is>
      </c>
      <c r="R596" s="27" t="inlineStr">
        <is>
          <t>Deductions: Oil: ₹36,371</t>
        </is>
      </c>
    </row>
    <row r="597">
      <c r="A597" s="20" t="n">
        <v>596</v>
      </c>
      <c r="B597" s="21" t="inlineStr">
        <is>
          <t>Bhawani Trading Company</t>
        </is>
      </c>
      <c r="C597" s="21" t="inlineStr">
        <is>
          <t>INWDMSD27/0580 / PO:0245</t>
        </is>
      </c>
      <c r="D597" s="20" t="inlineStr">
        <is>
          <t>22-05-2026</t>
        </is>
      </c>
      <c r="E597" s="37" t="n">
        <v>31.35</v>
      </c>
      <c r="F597" s="38" t="n">
        <v>313.5</v>
      </c>
      <c r="G597" s="39" t="n">
        <v>2435916.76</v>
      </c>
      <c r="H597" s="39" t="n">
        <v>2435916.76</v>
      </c>
      <c r="I597" s="39" t="n">
        <v>24076.25941765671</v>
      </c>
      <c r="J597" s="39">
        <f>IF(E597&gt;0, (G597-I597)/E597, "")</f>
        <v/>
      </c>
      <c r="K597" s="39">
        <f>IF(F597&gt;0, (G597-I597)/F597, "")</f>
        <v/>
      </c>
      <c r="L597" s="40" t="n">
        <v>40.14</v>
      </c>
      <c r="M597" s="39">
        <f>IF(AND(ISNUMBER(L597), L597&gt;0), (J597/L597)*42, "")</f>
        <v/>
      </c>
      <c r="N597" s="39">
        <f>IF(M597&lt;&gt;"", M597/10, "")</f>
        <v/>
      </c>
      <c r="O597" s="39">
        <f>M597</f>
        <v/>
      </c>
      <c r="P597" s="39">
        <f>IF(AND(M597&lt;&gt;"", J597&lt;&gt;""), M597-J597, "")</f>
        <v/>
      </c>
      <c r="Q597" s="41" t="inlineStr">
        <is>
          <t>Matched</t>
        </is>
      </c>
      <c r="R597" s="21" t="inlineStr">
        <is>
          <t>Deductions: Oil: ₹18,668, Shortage: ₹5,408</t>
        </is>
      </c>
    </row>
    <row r="598">
      <c r="A598" s="26" t="n">
        <v>597</v>
      </c>
      <c r="B598" s="27" t="inlineStr">
        <is>
          <t>Ram Dayal Ved Prakash</t>
        </is>
      </c>
      <c r="C598" s="27" t="inlineStr">
        <is>
          <t>INWDMSD27/0581 / PO:0251</t>
        </is>
      </c>
      <c r="D598" s="26" t="inlineStr">
        <is>
          <t>22-05-2026</t>
        </is>
      </c>
      <c r="E598" s="32" t="n">
        <v>28.32</v>
      </c>
      <c r="F598" s="33" t="n">
        <v>283.2</v>
      </c>
      <c r="G598" s="34" t="n">
        <v>2143819.26</v>
      </c>
      <c r="H598" s="34" t="n">
        <v>2143819.26</v>
      </c>
      <c r="I598" s="34" t="n">
        <v>0</v>
      </c>
      <c r="J598" s="34">
        <f>IF(E598&gt;0, (G598-I598)/E598, "")</f>
        <v/>
      </c>
      <c r="K598" s="34">
        <f>IF(F598&gt;0, (G598-I598)/F598, "")</f>
        <v/>
      </c>
      <c r="L598" s="35" t="n">
        <v>40.19</v>
      </c>
      <c r="M598" s="34">
        <f>IF(AND(ISNUMBER(L598), L598&gt;0), (J598/L598)*42, "")</f>
        <v/>
      </c>
      <c r="N598" s="34">
        <f>IF(M598&lt;&gt;"", M598/10, "")</f>
        <v/>
      </c>
      <c r="O598" s="34">
        <f>M598</f>
        <v/>
      </c>
      <c r="P598" s="34">
        <f>IF(AND(M598&lt;&gt;"", J598&lt;&gt;""), M598-J598, "")</f>
        <v/>
      </c>
      <c r="Q598" s="41" t="inlineStr">
        <is>
          <t>Matched</t>
        </is>
      </c>
      <c r="R598" s="27" t="inlineStr">
        <is>
          <t>Fully reconciled &amp; verified</t>
        </is>
      </c>
    </row>
    <row r="599">
      <c r="A599" s="20" t="n">
        <v>598</v>
      </c>
      <c r="B599" s="21" t="inlineStr">
        <is>
          <t>Reyansh Agro Industries</t>
        </is>
      </c>
      <c r="C599" s="21" t="inlineStr">
        <is>
          <t>INWDMSD27/0582 / PO:0231</t>
        </is>
      </c>
      <c r="D599" s="20" t="inlineStr">
        <is>
          <t>22-05-2026</t>
        </is>
      </c>
      <c r="E599" s="37" t="n">
        <v>8.870000000000001</v>
      </c>
      <c r="F599" s="38" t="n">
        <v>88.7</v>
      </c>
      <c r="G599" s="39" t="n">
        <v>692728.8</v>
      </c>
      <c r="H599" s="39" t="n">
        <v>692728.8</v>
      </c>
      <c r="I599" s="39" t="n">
        <v>38429.95485714283</v>
      </c>
      <c r="J599" s="39">
        <f>IF(E599&gt;0, (G599-I599)/E599, "")</f>
        <v/>
      </c>
      <c r="K599" s="39">
        <f>IF(F599&gt;0, (G599-I599)/F599, "")</f>
        <v/>
      </c>
      <c r="L599" s="40" t="n">
        <v>39.35</v>
      </c>
      <c r="M599" s="39">
        <f>IF(AND(ISNUMBER(L599), L599&gt;0), (J599/L599)*42, "")</f>
        <v/>
      </c>
      <c r="N599" s="39">
        <f>IF(M599&lt;&gt;"", M599/10, "")</f>
        <v/>
      </c>
      <c r="O599" s="39">
        <f>M599</f>
        <v/>
      </c>
      <c r="P599" s="39">
        <f>IF(AND(M599&lt;&gt;"", J599&lt;&gt;""), M599-J599, "")</f>
        <v/>
      </c>
      <c r="Q599" s="41" t="inlineStr">
        <is>
          <t>Matched</t>
        </is>
      </c>
      <c r="R599" s="21" t="inlineStr">
        <is>
          <t>Deductions: Oil: ₹38,430</t>
        </is>
      </c>
    </row>
    <row r="600">
      <c r="A600" s="26" t="n">
        <v>599</v>
      </c>
      <c r="B600" s="27" t="inlineStr">
        <is>
          <t>Reyansh Agro Industries</t>
        </is>
      </c>
      <c r="C600" s="27" t="inlineStr">
        <is>
          <t>INWDMSD27/0583 / PO:0231</t>
        </is>
      </c>
      <c r="D600" s="26" t="inlineStr">
        <is>
          <t>22-05-2026</t>
        </is>
      </c>
      <c r="E600" s="32" t="n">
        <v>8.91</v>
      </c>
      <c r="F600" s="33" t="n">
        <v>89.09999999999999</v>
      </c>
      <c r="G600" s="34" t="n">
        <v>695849.2</v>
      </c>
      <c r="H600" s="34" t="n">
        <v>695849.2</v>
      </c>
      <c r="I600" s="34" t="n">
        <v>37277.63571428571</v>
      </c>
      <c r="J600" s="34">
        <f>IF(E600&gt;0, (G600-I600)/E600, "")</f>
        <v/>
      </c>
      <c r="K600" s="34">
        <f>IF(F600&gt;0, (G600-I600)/F600, "")</f>
        <v/>
      </c>
      <c r="L600" s="35" t="n">
        <v>39.55</v>
      </c>
      <c r="M600" s="34">
        <f>IF(AND(ISNUMBER(L600), L600&gt;0), (J600/L600)*42, "")</f>
        <v/>
      </c>
      <c r="N600" s="34">
        <f>IF(M600&lt;&gt;"", M600/10, "")</f>
        <v/>
      </c>
      <c r="O600" s="34">
        <f>M600</f>
        <v/>
      </c>
      <c r="P600" s="34">
        <f>IF(AND(M600&lt;&gt;"", J600&lt;&gt;""), M600-J600, "")</f>
        <v/>
      </c>
      <c r="Q600" s="41" t="inlineStr">
        <is>
          <t>Matched</t>
        </is>
      </c>
      <c r="R600" s="27" t="inlineStr">
        <is>
          <t>Deductions: Oil: ₹37,278</t>
        </is>
      </c>
    </row>
    <row r="601">
      <c r="A601" s="20" t="n">
        <v>600</v>
      </c>
      <c r="B601" s="21" t="inlineStr">
        <is>
          <t>Reyansh Agro Industries</t>
        </is>
      </c>
      <c r="C601" s="21" t="inlineStr">
        <is>
          <t>INWDMSD27/0585 / PO:0231</t>
        </is>
      </c>
      <c r="D601" s="20" t="inlineStr">
        <is>
          <t>22-05-2026</t>
        </is>
      </c>
      <c r="E601" s="37" t="n">
        <v>9.040000000000001</v>
      </c>
      <c r="F601" s="38" t="n">
        <v>90.40000000000001</v>
      </c>
      <c r="G601" s="39" t="n">
        <v>706770.6</v>
      </c>
      <c r="H601" s="39" t="n">
        <v>706770.6</v>
      </c>
      <c r="I601" s="39" t="n">
        <v>38682.48437142855</v>
      </c>
      <c r="J601" s="39">
        <f>IF(E601&gt;0, (G601-I601)/E601, "")</f>
        <v/>
      </c>
      <c r="K601" s="39">
        <f>IF(F601&gt;0, (G601-I601)/F601, "")</f>
        <v/>
      </c>
      <c r="L601" s="40" t="n">
        <v>39.55</v>
      </c>
      <c r="M601" s="39">
        <f>IF(AND(ISNUMBER(L601), L601&gt;0), (J601/L601)*42, "")</f>
        <v/>
      </c>
      <c r="N601" s="39">
        <f>IF(M601&lt;&gt;"", M601/10, "")</f>
        <v/>
      </c>
      <c r="O601" s="39">
        <f>M601</f>
        <v/>
      </c>
      <c r="P601" s="39">
        <f>IF(AND(M601&lt;&gt;"", J601&lt;&gt;""), M601-J601, "")</f>
        <v/>
      </c>
      <c r="Q601" s="41" t="inlineStr">
        <is>
          <t>Matched</t>
        </is>
      </c>
      <c r="R601" s="21" t="inlineStr">
        <is>
          <t>Deductions: Oil: ₹38,536, Shortage: ₹147</t>
        </is>
      </c>
    </row>
    <row r="602">
      <c r="A602" s="26" t="n">
        <v>601</v>
      </c>
      <c r="B602" s="27" t="inlineStr">
        <is>
          <t>Reyansh Agro Industries</t>
        </is>
      </c>
      <c r="C602" s="27" t="inlineStr">
        <is>
          <t>INWDMSD27/0586 / PO:0231</t>
        </is>
      </c>
      <c r="D602" s="26" t="inlineStr">
        <is>
          <t>22-05-2026</t>
        </is>
      </c>
      <c r="E602" s="32" t="n">
        <v>9</v>
      </c>
      <c r="F602" s="33" t="n">
        <v>90</v>
      </c>
      <c r="G602" s="34" t="n">
        <v>702870.1</v>
      </c>
      <c r="H602" s="34" t="n">
        <v>702870.1</v>
      </c>
      <c r="I602" s="34" t="n">
        <v>35645.55507142861</v>
      </c>
      <c r="J602" s="34">
        <f>IF(E602&gt;0, (G602-I602)/E602, "")</f>
        <v/>
      </c>
      <c r="K602" s="34">
        <f>IF(F602&gt;0, (G602-I602)/F602, "")</f>
        <v/>
      </c>
      <c r="L602" s="35" t="n">
        <v>39.4</v>
      </c>
      <c r="M602" s="34">
        <f>IF(AND(ISNUMBER(L602), L602&gt;0), (J602/L602)*42, "")</f>
        <v/>
      </c>
      <c r="N602" s="34">
        <f>IF(M602&lt;&gt;"", M602/10, "")</f>
        <v/>
      </c>
      <c r="O602" s="34">
        <f>M602</f>
        <v/>
      </c>
      <c r="P602" s="34">
        <f>IF(AND(M602&lt;&gt;"", J602&lt;&gt;""), M602-J602, "")</f>
        <v/>
      </c>
      <c r="Q602" s="41" t="inlineStr">
        <is>
          <t>Matched</t>
        </is>
      </c>
      <c r="R602" s="27" t="inlineStr">
        <is>
          <t>Deductions: Oil: ₹35,646</t>
        </is>
      </c>
    </row>
    <row r="603">
      <c r="A603" s="20" t="n">
        <v>602</v>
      </c>
      <c r="B603" s="21" t="inlineStr">
        <is>
          <t>Reyansh Agro Industries</t>
        </is>
      </c>
      <c r="C603" s="21" t="inlineStr">
        <is>
          <t>INWDMSD27/0587 / PO:0231</t>
        </is>
      </c>
      <c r="D603" s="20" t="inlineStr">
        <is>
          <t>22-05-2026</t>
        </is>
      </c>
      <c r="E603" s="37" t="n">
        <v>8.949999999999999</v>
      </c>
      <c r="F603" s="38" t="n">
        <v>89.5</v>
      </c>
      <c r="G603" s="39" t="n">
        <v>699749.7</v>
      </c>
      <c r="H603" s="39" t="n">
        <v>699749.7</v>
      </c>
      <c r="I603" s="39" t="n">
        <v>25318.36838571425</v>
      </c>
      <c r="J603" s="39">
        <f>IF(E603&gt;0, (G603-I603)/E603, "")</f>
        <v/>
      </c>
      <c r="K603" s="39">
        <f>IF(F603&gt;0, (G603-I603)/F603, "")</f>
        <v/>
      </c>
      <c r="L603" s="40" t="n">
        <v>40.07</v>
      </c>
      <c r="M603" s="39">
        <f>IF(AND(ISNUMBER(L603), L603&gt;0), (J603/L603)*42, "")</f>
        <v/>
      </c>
      <c r="N603" s="39">
        <f>IF(M603&lt;&gt;"", M603/10, "")</f>
        <v/>
      </c>
      <c r="O603" s="39">
        <f>M603</f>
        <v/>
      </c>
      <c r="P603" s="39">
        <f>IF(AND(M603&lt;&gt;"", J603&lt;&gt;""), M603-J603, "")</f>
        <v/>
      </c>
      <c r="Q603" s="41" t="inlineStr">
        <is>
          <t>Matched</t>
        </is>
      </c>
      <c r="R603" s="21" t="inlineStr">
        <is>
          <t>Deductions: Oil: ₹25,158, Shortage: ₹161</t>
        </is>
      </c>
    </row>
    <row r="604">
      <c r="A604" s="26" t="n">
        <v>603</v>
      </c>
      <c r="B604" s="27" t="inlineStr">
        <is>
          <t>Reyansh Agro Industries</t>
        </is>
      </c>
      <c r="C604" s="27" t="inlineStr">
        <is>
          <t>INWDMSD27/0588 / PO:0231</t>
        </is>
      </c>
      <c r="D604" s="26" t="inlineStr">
        <is>
          <t>22-05-2026</t>
        </is>
      </c>
      <c r="E604" s="32" t="n">
        <v>8.879999999999999</v>
      </c>
      <c r="F604" s="33" t="n">
        <v>88.8</v>
      </c>
      <c r="G604" s="34" t="n">
        <v>694289</v>
      </c>
      <c r="H604" s="34" t="n">
        <v>694289</v>
      </c>
      <c r="I604" s="34" t="n">
        <v>26786.03366666666</v>
      </c>
      <c r="J604" s="34">
        <f>IF(E604&gt;0, (G604-I604)/E604, "")</f>
        <v/>
      </c>
      <c r="K604" s="34">
        <f>IF(F604&gt;0, (G604-I604)/F604, "")</f>
        <v/>
      </c>
      <c r="L604" s="35" t="n">
        <v>40.4</v>
      </c>
      <c r="M604" s="34">
        <f>IF(AND(ISNUMBER(L604), L604&gt;0), (J604/L604)*42, "")</f>
        <v/>
      </c>
      <c r="N604" s="34">
        <f>IF(M604&lt;&gt;"", M604/10, "")</f>
        <v/>
      </c>
      <c r="O604" s="34">
        <f>M604</f>
        <v/>
      </c>
      <c r="P604" s="34">
        <f>IF(AND(M604&lt;&gt;"", J604&lt;&gt;""), M604-J604, "")</f>
        <v/>
      </c>
      <c r="Q604" s="41" t="inlineStr">
        <is>
          <t>Matched</t>
        </is>
      </c>
      <c r="R604" s="27" t="inlineStr">
        <is>
          <t>Deductions: Oil: ₹26,614, Shortage: ₹172</t>
        </is>
      </c>
    </row>
    <row r="605">
      <c r="A605" s="20" t="n">
        <v>604</v>
      </c>
      <c r="B605" s="21" t="inlineStr">
        <is>
          <t>Reyansh Agro Industries</t>
        </is>
      </c>
      <c r="C605" s="21" t="inlineStr">
        <is>
          <t>INWDMSD27/0589 / PO:0231</t>
        </is>
      </c>
      <c r="D605" s="20" t="inlineStr">
        <is>
          <t>22-05-2026</t>
        </is>
      </c>
      <c r="E605" s="37" t="n">
        <v>8.949999999999999</v>
      </c>
      <c r="F605" s="38" t="n">
        <v>89.5</v>
      </c>
      <c r="G605" s="39" t="n">
        <v>699749.7</v>
      </c>
      <c r="H605" s="39" t="n">
        <v>699749.7</v>
      </c>
      <c r="I605" s="39" t="n">
        <v>32149.25831428574</v>
      </c>
      <c r="J605" s="39">
        <f>IF(E605&gt;0, (G605-I605)/E605, "")</f>
        <v/>
      </c>
      <c r="K605" s="39">
        <f>IF(F605&gt;0, (G605-I605)/F605, "")</f>
        <v/>
      </c>
      <c r="L605" s="40" t="n">
        <v>39.93</v>
      </c>
      <c r="M605" s="39">
        <f>IF(AND(ISNUMBER(L605), L605&gt;0), (J605/L605)*42, "")</f>
        <v/>
      </c>
      <c r="N605" s="39">
        <f>IF(M605&lt;&gt;"", M605/10, "")</f>
        <v/>
      </c>
      <c r="O605" s="39">
        <f>M605</f>
        <v/>
      </c>
      <c r="P605" s="39">
        <f>IF(AND(M605&lt;&gt;"", J605&lt;&gt;""), M605-J605, "")</f>
        <v/>
      </c>
      <c r="Q605" s="41" t="inlineStr">
        <is>
          <t>Matched</t>
        </is>
      </c>
      <c r="R605" s="21" t="inlineStr">
        <is>
          <t>Deductions: Oil: ₹31,989, Shortage: ₹161</t>
        </is>
      </c>
    </row>
    <row r="606">
      <c r="A606" s="26" t="n">
        <v>605</v>
      </c>
      <c r="B606" s="27" t="inlineStr">
        <is>
          <t>Tetarwal Trading Company</t>
        </is>
      </c>
      <c r="C606" s="27" t="inlineStr">
        <is>
          <t>INWDMSD27/0584 / PO:0241</t>
        </is>
      </c>
      <c r="D606" s="26" t="inlineStr">
        <is>
          <t>22-05-2026</t>
        </is>
      </c>
      <c r="E606" s="32" t="n">
        <v>44.72</v>
      </c>
      <c r="F606" s="33" t="n">
        <v>447.2</v>
      </c>
      <c r="G606" s="34" t="n">
        <v>3489330</v>
      </c>
      <c r="H606" s="34" t="n">
        <v>3489330</v>
      </c>
      <c r="I606" s="34" t="n">
        <v>137944.5717142858</v>
      </c>
      <c r="J606" s="34">
        <f>IF(E606&gt;0, (G606-I606)/E606, "")</f>
        <v/>
      </c>
      <c r="K606" s="34">
        <f>IF(F606&gt;0, (G606-I606)/F606, "")</f>
        <v/>
      </c>
      <c r="L606" s="35" t="n">
        <v>40.72</v>
      </c>
      <c r="M606" s="34">
        <f>IF(AND(ISNUMBER(L606), L606&gt;0), (J606/L606)*42, "")</f>
        <v/>
      </c>
      <c r="N606" s="34">
        <f>IF(M606&lt;&gt;"", M606/10, "")</f>
        <v/>
      </c>
      <c r="O606" s="34">
        <f>M606</f>
        <v/>
      </c>
      <c r="P606" s="34">
        <f>IF(AND(M606&lt;&gt;"", J606&lt;&gt;""), M606-J606, "")</f>
        <v/>
      </c>
      <c r="Q606" s="41" t="inlineStr">
        <is>
          <t>Matched</t>
        </is>
      </c>
      <c r="R606" s="27" t="inlineStr">
        <is>
          <t>Deductions: Oil: ₹106,341, Shortage: ₹1,170, Bardana: ₹9,515, Brokerage: ₹6,263</t>
        </is>
      </c>
    </row>
    <row r="607">
      <c r="A607" s="20" t="n">
        <v>606</v>
      </c>
      <c r="B607" s="21" t="inlineStr">
        <is>
          <t>Reyansh Agro Industries</t>
        </is>
      </c>
      <c r="C607" s="21" t="inlineStr">
        <is>
          <t>INWDMSD27/0590 / PO:0231</t>
        </is>
      </c>
      <c r="D607" s="20" t="inlineStr">
        <is>
          <t>22-05-2026</t>
        </is>
      </c>
      <c r="E607" s="37" t="n">
        <v>9.540000000000001</v>
      </c>
      <c r="F607" s="38" t="n">
        <v>95.40000000000001</v>
      </c>
      <c r="G607" s="39" t="n">
        <v>745775.6</v>
      </c>
      <c r="H607" s="39" t="n">
        <v>745775.6</v>
      </c>
      <c r="I607" s="39" t="n">
        <v>38955.51937142853</v>
      </c>
      <c r="J607" s="39">
        <f>IF(E607&gt;0, (G607-I607)/E607, "")</f>
        <v/>
      </c>
      <c r="K607" s="39">
        <f>IF(F607&gt;0, (G607-I607)/F607, "")</f>
        <v/>
      </c>
      <c r="L607" s="40" t="n">
        <v>39.37</v>
      </c>
      <c r="M607" s="39">
        <f>IF(AND(ISNUMBER(L607), L607&gt;0), (J607/L607)*42, "")</f>
        <v/>
      </c>
      <c r="N607" s="39">
        <f>IF(M607&lt;&gt;"", M607/10, "")</f>
        <v/>
      </c>
      <c r="O607" s="39">
        <f>M607</f>
        <v/>
      </c>
      <c r="P607" s="39">
        <f>IF(AND(M607&lt;&gt;"", J607&lt;&gt;""), M607-J607, "")</f>
        <v/>
      </c>
      <c r="Q607" s="41" t="inlineStr">
        <is>
          <t>Matched</t>
        </is>
      </c>
      <c r="R607" s="21" t="inlineStr">
        <is>
          <t>Deductions: Oil: ₹38,887, Shortage: ₹69</t>
        </is>
      </c>
    </row>
    <row r="608">
      <c r="A608" s="26" t="n">
        <v>607</v>
      </c>
      <c r="B608" s="27" t="inlineStr">
        <is>
          <t>Reyansh Agro Industries</t>
        </is>
      </c>
      <c r="C608" s="27" t="inlineStr">
        <is>
          <t>INWDMSD27/0592 / PO:0231</t>
        </is>
      </c>
      <c r="D608" s="26" t="inlineStr">
        <is>
          <t>22-05-2026</t>
        </is>
      </c>
      <c r="E608" s="32" t="n">
        <v>8.970000000000001</v>
      </c>
      <c r="F608" s="33" t="n">
        <v>89.7</v>
      </c>
      <c r="G608" s="34" t="n">
        <v>699749.7</v>
      </c>
      <c r="H608" s="34" t="n">
        <v>699749.7</v>
      </c>
      <c r="I608" s="34" t="n">
        <v>34654.27085714283</v>
      </c>
      <c r="J608" s="34">
        <f>IF(E608&gt;0, (G608-I608)/E608, "")</f>
        <v/>
      </c>
      <c r="K608" s="34">
        <f>IF(F608&gt;0, (G608-I608)/F608, "")</f>
        <v/>
      </c>
      <c r="L608" s="35" t="n">
        <v>39.8</v>
      </c>
      <c r="M608" s="34">
        <f>IF(AND(ISNUMBER(L608), L608&gt;0), (J608/L608)*42, "")</f>
        <v/>
      </c>
      <c r="N608" s="34">
        <f>IF(M608&lt;&gt;"", M608/10, "")</f>
        <v/>
      </c>
      <c r="O608" s="34">
        <f>M608</f>
        <v/>
      </c>
      <c r="P608" s="34">
        <f>IF(AND(M608&lt;&gt;"", J608&lt;&gt;""), M608-J608, "")</f>
        <v/>
      </c>
      <c r="Q608" s="41" t="inlineStr">
        <is>
          <t>Matched</t>
        </is>
      </c>
      <c r="R608" s="27" t="inlineStr">
        <is>
          <t>Deductions: Oil: ₹34,654</t>
        </is>
      </c>
    </row>
    <row r="609">
      <c r="A609" s="20" t="n">
        <v>608</v>
      </c>
      <c r="B609" s="21" t="inlineStr">
        <is>
          <t>Reyansh Agro Industries</t>
        </is>
      </c>
      <c r="C609" s="21" t="inlineStr">
        <is>
          <t>INWDMSD27/0591 / PO:0231</t>
        </is>
      </c>
      <c r="D609" s="20" t="inlineStr">
        <is>
          <t>22-05-2026</t>
        </is>
      </c>
      <c r="E609" s="37" t="n">
        <v>9.620000000000001</v>
      </c>
      <c r="F609" s="38" t="n">
        <v>96.2</v>
      </c>
      <c r="G609" s="39" t="n">
        <v>752016.4</v>
      </c>
      <c r="H609" s="39" t="n">
        <v>752016.4</v>
      </c>
      <c r="I609" s="39" t="n">
        <v>40342.76005714286</v>
      </c>
      <c r="J609" s="39">
        <f>IF(E609&gt;0, (G609-I609)/E609, "")</f>
        <v/>
      </c>
      <c r="K609" s="39">
        <f>IF(F609&gt;0, (G609-I609)/F609, "")</f>
        <v/>
      </c>
      <c r="L609" s="40" t="n">
        <v>39.78</v>
      </c>
      <c r="M609" s="39">
        <f>IF(AND(ISNUMBER(L609), L609&gt;0), (J609/L609)*42, "")</f>
        <v/>
      </c>
      <c r="N609" s="39">
        <f>IF(M609&lt;&gt;"", M609/10, "")</f>
        <v/>
      </c>
      <c r="O609" s="39">
        <f>M609</f>
        <v/>
      </c>
      <c r="P609" s="39">
        <f>IF(AND(M609&lt;&gt;"", J609&lt;&gt;""), M609-J609, "")</f>
        <v/>
      </c>
      <c r="Q609" s="41" t="inlineStr">
        <is>
          <t>Matched</t>
        </is>
      </c>
      <c r="R609" s="21" t="inlineStr">
        <is>
          <t>Deductions: Oil: ₹40,287, Shortage: ₹56</t>
        </is>
      </c>
    </row>
    <row r="610">
      <c r="A610" s="26" t="n">
        <v>609</v>
      </c>
      <c r="B610" s="27" t="inlineStr">
        <is>
          <t>Reyansh Agro Industries</t>
        </is>
      </c>
      <c r="C610" s="27" t="inlineStr">
        <is>
          <t>INWDMSD27/0593 / PO:0231</t>
        </is>
      </c>
      <c r="D610" s="26" t="inlineStr">
        <is>
          <t>22-05-2026</t>
        </is>
      </c>
      <c r="E610" s="32" t="n">
        <v>10.15</v>
      </c>
      <c r="F610" s="33" t="n">
        <v>101.5</v>
      </c>
      <c r="G610" s="34" t="n">
        <v>794141.8</v>
      </c>
      <c r="H610" s="34" t="n">
        <v>794141.8</v>
      </c>
      <c r="I610" s="34" t="n">
        <v>47294.11971428573</v>
      </c>
      <c r="J610" s="34">
        <f>IF(E610&gt;0, (G610-I610)/E610, "")</f>
        <v/>
      </c>
      <c r="K610" s="34">
        <f>IF(F610&gt;0, (G610-I610)/F610, "")</f>
        <v/>
      </c>
      <c r="L610" s="35" t="n">
        <v>39.14</v>
      </c>
      <c r="M610" s="34">
        <f>IF(AND(ISNUMBER(L610), L610&gt;0), (J610/L610)*42, "")</f>
        <v/>
      </c>
      <c r="N610" s="34">
        <f>IF(M610&lt;&gt;"", M610/10, "")</f>
        <v/>
      </c>
      <c r="O610" s="34">
        <f>M610</f>
        <v/>
      </c>
      <c r="P610" s="34">
        <f>IF(AND(M610&lt;&gt;"", J610&lt;&gt;""), M610-J610, "")</f>
        <v/>
      </c>
      <c r="Q610" s="41" t="inlineStr">
        <is>
          <t>Matched</t>
        </is>
      </c>
      <c r="R610" s="27" t="inlineStr">
        <is>
          <t>Deductions: Oil: ₹46,514, Shortage: ₹780</t>
        </is>
      </c>
    </row>
    <row r="611">
      <c r="A611" s="20" t="n">
        <v>610</v>
      </c>
      <c r="B611" s="21" t="inlineStr">
        <is>
          <t>Bhawani Trading Company</t>
        </is>
      </c>
      <c r="C611" s="21" t="inlineStr">
        <is>
          <t>INWDMSD27/0594 / PO:0245</t>
        </is>
      </c>
      <c r="D611" s="20" t="inlineStr">
        <is>
          <t>22-05-2026</t>
        </is>
      </c>
      <c r="E611" s="37" t="n">
        <v>36.13</v>
      </c>
      <c r="F611" s="38" t="n">
        <v>361.3</v>
      </c>
      <c r="G611" s="39" t="n">
        <v>2776592.49</v>
      </c>
      <c r="H611" s="39" t="n">
        <v>2798012.49</v>
      </c>
      <c r="I611" s="39" t="n">
        <v>0</v>
      </c>
      <c r="J611" s="39">
        <f>IF(E611&gt;0, (G611-I611)/E611, "")</f>
        <v/>
      </c>
      <c r="K611" s="39">
        <f>IF(F611&gt;0, (G611-I611)/F611, "")</f>
        <v/>
      </c>
      <c r="L611" s="40" t="n">
        <v>40.6</v>
      </c>
      <c r="M611" s="39">
        <f>IF(AND(ISNUMBER(L611), L611&gt;0), (J611/L611)*42, "")</f>
        <v/>
      </c>
      <c r="N611" s="39">
        <f>IF(M611&lt;&gt;"", M611/10, "")</f>
        <v/>
      </c>
      <c r="O611" s="39">
        <f>M611</f>
        <v/>
      </c>
      <c r="P611" s="39">
        <f>IF(AND(M611&lt;&gt;"", J611&lt;&gt;""), M611-J611, "")</f>
        <v/>
      </c>
      <c r="Q611" s="36" t="inlineStr">
        <is>
          <t>Amount Discrepancy</t>
        </is>
      </c>
      <c r="R611" s="21" t="inlineStr">
        <is>
          <t>Debit Y vs Lab AN diff: ₹+21,420.00</t>
        </is>
      </c>
    </row>
    <row r="612">
      <c r="A612" s="26" t="n">
        <v>611</v>
      </c>
      <c r="B612" s="27" t="inlineStr">
        <is>
          <t>Lucky Enterprises</t>
        </is>
      </c>
      <c r="C612" s="27" t="inlineStr">
        <is>
          <t>INWDMSD27/0595 / PO:0249</t>
        </is>
      </c>
      <c r="D612" s="26" t="inlineStr">
        <is>
          <t>23-05-2026</t>
        </is>
      </c>
      <c r="E612" s="32" t="n">
        <v>17.76</v>
      </c>
      <c r="F612" s="33" t="n">
        <v>177.6</v>
      </c>
      <c r="G612" s="34" t="n">
        <v>1348164</v>
      </c>
      <c r="H612" s="34" t="n">
        <v>1348164</v>
      </c>
      <c r="I612" s="34" t="n">
        <v>0</v>
      </c>
      <c r="J612" s="34">
        <f>IF(E612&gt;0, (G612-I612)/E612, "")</f>
        <v/>
      </c>
      <c r="K612" s="34">
        <f>IF(F612&gt;0, (G612-I612)/F612, "")</f>
        <v/>
      </c>
      <c r="L612" s="35" t="n">
        <v>40.34</v>
      </c>
      <c r="M612" s="34">
        <f>IF(AND(ISNUMBER(L612), L612&gt;0), (J612/L612)*42, "")</f>
        <v/>
      </c>
      <c r="N612" s="34">
        <f>IF(M612&lt;&gt;"", M612/10, "")</f>
        <v/>
      </c>
      <c r="O612" s="34">
        <f>M612</f>
        <v/>
      </c>
      <c r="P612" s="34">
        <f>IF(AND(M612&lt;&gt;"", J612&lt;&gt;""), M612-J612, "")</f>
        <v/>
      </c>
      <c r="Q612" s="41" t="inlineStr">
        <is>
          <t>Matched</t>
        </is>
      </c>
      <c r="R612" s="27" t="inlineStr">
        <is>
          <t>Fully reconciled &amp; verified</t>
        </is>
      </c>
    </row>
    <row r="613">
      <c r="A613" s="20" t="n">
        <v>612</v>
      </c>
      <c r="B613" s="21" t="inlineStr">
        <is>
          <t>Jai Sri Rama Trading Company</t>
        </is>
      </c>
      <c r="C613" s="21" t="inlineStr">
        <is>
          <t>INWDMSD27/0596 / PO:0250</t>
        </is>
      </c>
      <c r="D613" s="20" t="inlineStr">
        <is>
          <t>23-05-2026</t>
        </is>
      </c>
      <c r="E613" s="37" t="n">
        <v>13.85</v>
      </c>
      <c r="F613" s="38" t="n">
        <v>138.5</v>
      </c>
      <c r="G613" s="39" t="n">
        <v>1051075.44</v>
      </c>
      <c r="H613" s="39" t="n">
        <v>1051075.44</v>
      </c>
      <c r="I613" s="39" t="n">
        <v>0</v>
      </c>
      <c r="J613" s="39">
        <f>IF(E613&gt;0, (G613-I613)/E613, "")</f>
        <v/>
      </c>
      <c r="K613" s="39">
        <f>IF(F613&gt;0, (G613-I613)/F613, "")</f>
        <v/>
      </c>
      <c r="L613" s="40" t="n">
        <v>39.58</v>
      </c>
      <c r="M613" s="39">
        <f>IF(AND(ISNUMBER(L613), L613&gt;0), (J613/L613)*42, "")</f>
        <v/>
      </c>
      <c r="N613" s="39">
        <f>IF(M613&lt;&gt;"", M613/10, "")</f>
        <v/>
      </c>
      <c r="O613" s="39">
        <f>M613</f>
        <v/>
      </c>
      <c r="P613" s="39">
        <f>IF(AND(M613&lt;&gt;"", J613&lt;&gt;""), M613-J613, "")</f>
        <v/>
      </c>
      <c r="Q613" s="41" t="inlineStr">
        <is>
          <t>Matched</t>
        </is>
      </c>
      <c r="R613" s="21" t="inlineStr">
        <is>
          <t>Fully reconciled &amp; verified</t>
        </is>
      </c>
    </row>
    <row r="614">
      <c r="A614" s="26" t="n">
        <v>613</v>
      </c>
      <c r="B614" s="27" t="inlineStr">
        <is>
          <t>Reyansh Agro Industries</t>
        </is>
      </c>
      <c r="C614" s="27" t="inlineStr">
        <is>
          <t>INWDMSD27/0597 / PO:0236</t>
        </is>
      </c>
      <c r="D614" s="26" t="inlineStr">
        <is>
          <t>23-05-2026</t>
        </is>
      </c>
      <c r="E614" s="32" t="n">
        <v>8.9</v>
      </c>
      <c r="F614" s="33" t="n">
        <v>89</v>
      </c>
      <c r="G614" s="34" t="n">
        <v>700309.2</v>
      </c>
      <c r="H614" s="34" t="n">
        <v>700309.2</v>
      </c>
      <c r="I614" s="34" t="n">
        <v>40020.50988571429</v>
      </c>
      <c r="J614" s="34">
        <f>IF(E614&gt;0, (G614-I614)/E614, "")</f>
        <v/>
      </c>
      <c r="K614" s="34">
        <f>IF(F614&gt;0, (G614-I614)/F614, "")</f>
        <v/>
      </c>
      <c r="L614" s="35" t="n">
        <v>39.42</v>
      </c>
      <c r="M614" s="34">
        <f>IF(AND(ISNUMBER(L614), L614&gt;0), (J614/L614)*42, "")</f>
        <v/>
      </c>
      <c r="N614" s="34">
        <f>IF(M614&lt;&gt;"", M614/10, "")</f>
        <v/>
      </c>
      <c r="O614" s="34">
        <f>M614</f>
        <v/>
      </c>
      <c r="P614" s="34">
        <f>IF(AND(M614&lt;&gt;"", J614&lt;&gt;""), M614-J614, "")</f>
        <v/>
      </c>
      <c r="Q614" s="41" t="inlineStr">
        <is>
          <t>Matched</t>
        </is>
      </c>
      <c r="R614" s="27" t="inlineStr">
        <is>
          <t>Deductions: Oil: ₹39,851, Shortage: ₹170</t>
        </is>
      </c>
    </row>
    <row r="615">
      <c r="A615" s="20" t="n">
        <v>614</v>
      </c>
      <c r="B615" s="21" t="inlineStr">
        <is>
          <t>Reyansh Agro Industries</t>
        </is>
      </c>
      <c r="C615" s="21" t="inlineStr">
        <is>
          <t>INWDMSD27/0598 / PO:0236</t>
        </is>
      </c>
      <c r="D615" s="20" t="inlineStr">
        <is>
          <t>23-05-2026</t>
        </is>
      </c>
      <c r="E615" s="37" t="n">
        <v>8.91</v>
      </c>
      <c r="F615" s="38" t="n">
        <v>89.09999999999999</v>
      </c>
      <c r="G615" s="39" t="n">
        <v>697953.9</v>
      </c>
      <c r="H615" s="39" t="n">
        <v>697953.9</v>
      </c>
      <c r="I615" s="39" t="n">
        <v>39052.18250000002</v>
      </c>
      <c r="J615" s="39">
        <f>IF(E615&gt;0, (G615-I615)/E615, "")</f>
        <v/>
      </c>
      <c r="K615" s="39">
        <f>IF(F615&gt;0, (G615-I615)/F615, "")</f>
        <v/>
      </c>
      <c r="L615" s="40" t="n">
        <v>39.61</v>
      </c>
      <c r="M615" s="39">
        <f>IF(AND(ISNUMBER(L615), L615&gt;0), (J615/L615)*42, "")</f>
        <v/>
      </c>
      <c r="N615" s="39">
        <f>IF(M615&lt;&gt;"", M615/10, "")</f>
        <v/>
      </c>
      <c r="O615" s="39">
        <f>M615</f>
        <v/>
      </c>
      <c r="P615" s="39">
        <f>IF(AND(M615&lt;&gt;"", J615&lt;&gt;""), M615-J615, "")</f>
        <v/>
      </c>
      <c r="Q615" s="41" t="inlineStr">
        <is>
          <t>Matched</t>
        </is>
      </c>
      <c r="R615" s="21" t="inlineStr">
        <is>
          <t>Deductions: Oil: ₹39,052</t>
        </is>
      </c>
    </row>
    <row r="616">
      <c r="A616" s="26" t="n">
        <v>615</v>
      </c>
      <c r="B616" s="27" t="inlineStr">
        <is>
          <t>Reyansh Agro Industries</t>
        </is>
      </c>
      <c r="C616" s="27" t="inlineStr">
        <is>
          <t>INWDMSD27/0599 / PO:0235</t>
        </is>
      </c>
      <c r="D616" s="26" t="inlineStr">
        <is>
          <t>23-05-2026</t>
        </is>
      </c>
      <c r="E616" s="32" t="n">
        <v>9.800000000000001</v>
      </c>
      <c r="F616" s="33" t="n">
        <v>98</v>
      </c>
      <c r="G616" s="34" t="n">
        <v>769398</v>
      </c>
      <c r="H616" s="34" t="n">
        <v>769398</v>
      </c>
      <c r="I616" s="34" t="n">
        <v>44148.78999999994</v>
      </c>
      <c r="J616" s="34">
        <f>IF(E616&gt;0, (G616-I616)/E616, "")</f>
        <v/>
      </c>
      <c r="K616" s="34">
        <f>IF(F616&gt;0, (G616-I616)/F616, "")</f>
        <v/>
      </c>
      <c r="L616" s="35" t="n">
        <v>39.64</v>
      </c>
      <c r="M616" s="34">
        <f>IF(AND(ISNUMBER(L616), L616&gt;0), (J616/L616)*42, "")</f>
        <v/>
      </c>
      <c r="N616" s="34">
        <f>IF(M616&lt;&gt;"", M616/10, "")</f>
        <v/>
      </c>
      <c r="O616" s="34">
        <f>M616</f>
        <v/>
      </c>
      <c r="P616" s="34">
        <f>IF(AND(M616&lt;&gt;"", J616&lt;&gt;""), M616-J616, "")</f>
        <v/>
      </c>
      <c r="Q616" s="41" t="inlineStr">
        <is>
          <t>Matched</t>
        </is>
      </c>
      <c r="R616" s="27" t="inlineStr">
        <is>
          <t>Deductions: Oil: ₹44,149</t>
        </is>
      </c>
    </row>
    <row r="617">
      <c r="A617" s="20" t="n">
        <v>616</v>
      </c>
      <c r="B617" s="21" t="inlineStr">
        <is>
          <t>Reyansh Agro Industries</t>
        </is>
      </c>
      <c r="C617" s="21" t="inlineStr">
        <is>
          <t>INWDMSD27/0600 / PO:0236</t>
        </is>
      </c>
      <c r="D617" s="20" t="inlineStr">
        <is>
          <t>23-05-2026</t>
        </is>
      </c>
      <c r="E617" s="37" t="n">
        <v>8.879999999999999</v>
      </c>
      <c r="F617" s="38" t="n">
        <v>88.8</v>
      </c>
      <c r="G617" s="39" t="n">
        <v>699524.1</v>
      </c>
      <c r="H617" s="39" t="n">
        <v>699524.1</v>
      </c>
      <c r="I617" s="39" t="n">
        <v>42261.48437142852</v>
      </c>
      <c r="J617" s="39">
        <f>IF(E617&gt;0, (G617-I617)/E617, "")</f>
        <v/>
      </c>
      <c r="K617" s="39">
        <f>IF(F617&gt;0, (G617-I617)/F617, "")</f>
        <v/>
      </c>
      <c r="L617" s="40" t="n">
        <v>39.29</v>
      </c>
      <c r="M617" s="39">
        <f>IF(AND(ISNUMBER(L617), L617&gt;0), (J617/L617)*42, "")</f>
        <v/>
      </c>
      <c r="N617" s="39">
        <f>IF(M617&lt;&gt;"", M617/10, "")</f>
        <v/>
      </c>
      <c r="O617" s="39">
        <f>M617</f>
        <v/>
      </c>
      <c r="P617" s="39">
        <f>IF(AND(M617&lt;&gt;"", J617&lt;&gt;""), M617-J617, "")</f>
        <v/>
      </c>
      <c r="Q617" s="41" t="inlineStr">
        <is>
          <t>Matched</t>
        </is>
      </c>
      <c r="R617" s="21" t="inlineStr">
        <is>
          <t>Deductions: Oil: ₹41,305, Shortage: ₹956</t>
        </is>
      </c>
    </row>
    <row r="618">
      <c r="A618" s="26" t="n">
        <v>617</v>
      </c>
      <c r="B618" s="27" t="inlineStr">
        <is>
          <t>Reyansh Agro Industries</t>
        </is>
      </c>
      <c r="C618" s="27" t="inlineStr">
        <is>
          <t>INWDMSD27/0601 / PO:0235</t>
        </is>
      </c>
      <c r="D618" s="26" t="inlineStr">
        <is>
          <t>23-05-2026</t>
        </is>
      </c>
      <c r="E618" s="32" t="n">
        <v>9.790000000000001</v>
      </c>
      <c r="F618" s="33" t="n">
        <v>97.90000000000001</v>
      </c>
      <c r="G618" s="34" t="n">
        <v>767042.7</v>
      </c>
      <c r="H618" s="34" t="n">
        <v>767042.7</v>
      </c>
      <c r="I618" s="34" t="n">
        <v>42369.97771428572</v>
      </c>
      <c r="J618" s="34">
        <f>IF(E618&gt;0, (G618-I618)/E618, "")</f>
        <v/>
      </c>
      <c r="K618" s="34">
        <f>IF(F618&gt;0, (G618-I618)/F618, "")</f>
        <v/>
      </c>
      <c r="L618" s="35" t="n">
        <v>39.71</v>
      </c>
      <c r="M618" s="34">
        <f>IF(AND(ISNUMBER(L618), L618&gt;0), (J618/L618)*42, "")</f>
        <v/>
      </c>
      <c r="N618" s="34">
        <f>IF(M618&lt;&gt;"", M618/10, "")</f>
        <v/>
      </c>
      <c r="O618" s="34">
        <f>M618</f>
        <v/>
      </c>
      <c r="P618" s="34">
        <f>IF(AND(M618&lt;&gt;"", J618&lt;&gt;""), M618-J618, "")</f>
        <v/>
      </c>
      <c r="Q618" s="41" t="inlineStr">
        <is>
          <t>Matched</t>
        </is>
      </c>
      <c r="R618" s="27" t="inlineStr">
        <is>
          <t>Deductions: Oil: ₹42,370</t>
        </is>
      </c>
    </row>
    <row r="619">
      <c r="A619" s="20" t="n">
        <v>618</v>
      </c>
      <c r="B619" s="21" t="inlineStr">
        <is>
          <t>Reyansh Agro Industries</t>
        </is>
      </c>
      <c r="C619" s="21" t="inlineStr">
        <is>
          <t>INWDMSD27/0602 / PO:0236</t>
        </is>
      </c>
      <c r="D619" s="20" t="inlineStr">
        <is>
          <t>23-05-2026</t>
        </is>
      </c>
      <c r="E619" s="37" t="n">
        <v>8.970000000000001</v>
      </c>
      <c r="F619" s="38" t="n">
        <v>89.7</v>
      </c>
      <c r="G619" s="39" t="n">
        <v>705019.8</v>
      </c>
      <c r="H619" s="39" t="n">
        <v>705019.8</v>
      </c>
      <c r="I619" s="39" t="n">
        <v>35754.57557142861</v>
      </c>
      <c r="J619" s="39">
        <f>IF(E619&gt;0, (G619-I619)/E619, "")</f>
        <v/>
      </c>
      <c r="K619" s="39">
        <f>IF(F619&gt;0, (G619-I619)/F619, "")</f>
        <v/>
      </c>
      <c r="L619" s="40" t="n">
        <v>39.66</v>
      </c>
      <c r="M619" s="39">
        <f>IF(AND(ISNUMBER(L619), L619&gt;0), (J619/L619)*42, "")</f>
        <v/>
      </c>
      <c r="N619" s="39">
        <f>IF(M619&lt;&gt;"", M619/10, "")</f>
        <v/>
      </c>
      <c r="O619" s="39">
        <f>M619</f>
        <v/>
      </c>
      <c r="P619" s="39">
        <f>IF(AND(M619&lt;&gt;"", J619&lt;&gt;""), M619-J619, "")</f>
        <v/>
      </c>
      <c r="Q619" s="41" t="inlineStr">
        <is>
          <t>Matched</t>
        </is>
      </c>
      <c r="R619" s="21" t="inlineStr">
        <is>
          <t>Deductions: Oil: ₹35,755</t>
        </is>
      </c>
    </row>
    <row r="620">
      <c r="A620" s="26" t="n">
        <v>619</v>
      </c>
      <c r="B620" s="27" t="inlineStr">
        <is>
          <t>Reyansh Agro Industries</t>
        </is>
      </c>
      <c r="C620" s="27" t="inlineStr">
        <is>
          <t>INWDMSD27/0603 / PO:0235</t>
        </is>
      </c>
      <c r="D620" s="26" t="inlineStr">
        <is>
          <t>23-05-2026</t>
        </is>
      </c>
      <c r="E620" s="32" t="n">
        <v>10.18</v>
      </c>
      <c r="F620" s="33" t="n">
        <v>101.8</v>
      </c>
      <c r="G620" s="34" t="n">
        <v>802372.2</v>
      </c>
      <c r="H620" s="34" t="n">
        <v>802372.2</v>
      </c>
      <c r="I620" s="34" t="n">
        <v>41463.22460000006</v>
      </c>
      <c r="J620" s="34">
        <f>IF(E620&gt;0, (G620-I620)/E620, "")</f>
        <v/>
      </c>
      <c r="K620" s="34">
        <f>IF(F620&gt;0, (G620-I620)/F620, "")</f>
        <v/>
      </c>
      <c r="L620" s="35" t="n">
        <v>39.85</v>
      </c>
      <c r="M620" s="34">
        <f>IF(AND(ISNUMBER(L620), L620&gt;0), (J620/L620)*42, "")</f>
        <v/>
      </c>
      <c r="N620" s="34">
        <f>IF(M620&lt;&gt;"", M620/10, "")</f>
        <v/>
      </c>
      <c r="O620" s="34">
        <f>M620</f>
        <v/>
      </c>
      <c r="P620" s="34">
        <f>IF(AND(M620&lt;&gt;"", J620&lt;&gt;""), M620-J620, "")</f>
        <v/>
      </c>
      <c r="Q620" s="41" t="inlineStr">
        <is>
          <t>Matched</t>
        </is>
      </c>
      <c r="R620" s="27" t="inlineStr">
        <is>
          <t>Deductions: Oil: ₹39,928, Shortage: ₹1,536</t>
        </is>
      </c>
    </row>
    <row r="621">
      <c r="A621" s="20" t="n">
        <v>620</v>
      </c>
      <c r="B621" s="21" t="inlineStr">
        <is>
          <t>Reyansh Agro Industries</t>
        </is>
      </c>
      <c r="C621" s="21" t="inlineStr">
        <is>
          <t>INWDMSD27/0604 / PO:0235</t>
        </is>
      </c>
      <c r="D621" s="20" t="inlineStr">
        <is>
          <t>23-05-2026</t>
        </is>
      </c>
      <c r="E621" s="37" t="n">
        <v>9.620000000000001</v>
      </c>
      <c r="F621" s="38" t="n">
        <v>96.2</v>
      </c>
      <c r="G621" s="39" t="n">
        <v>755266.2</v>
      </c>
      <c r="H621" s="39" t="n">
        <v>755266.2</v>
      </c>
      <c r="I621" s="39" t="n">
        <v>28592.22042857149</v>
      </c>
      <c r="J621" s="39">
        <f>IF(E621&gt;0, (G621-I621)/E621, "")</f>
        <v/>
      </c>
      <c r="K621" s="39">
        <f>IF(F621&gt;0, (G621-I621)/F621, "")</f>
        <v/>
      </c>
      <c r="L621" s="40" t="n">
        <v>40.26</v>
      </c>
      <c r="M621" s="39">
        <f>IF(AND(ISNUMBER(L621), L621&gt;0), (J621/L621)*42, "")</f>
        <v/>
      </c>
      <c r="N621" s="39">
        <f>IF(M621&lt;&gt;"", M621/10, "")</f>
        <v/>
      </c>
      <c r="O621" s="39">
        <f>M621</f>
        <v/>
      </c>
      <c r="P621" s="39">
        <f>IF(AND(M621&lt;&gt;"", J621&lt;&gt;""), M621-J621, "")</f>
        <v/>
      </c>
      <c r="Q621" s="41" t="inlineStr">
        <is>
          <t>Matched</t>
        </is>
      </c>
      <c r="R621" s="21" t="inlineStr">
        <is>
          <t>Deductions: Oil: ₹28,592</t>
        </is>
      </c>
    </row>
    <row r="622">
      <c r="A622" s="26" t="n">
        <v>621</v>
      </c>
      <c r="B622" s="27" t="inlineStr">
        <is>
          <t>Reyansh Agro Industries</t>
        </is>
      </c>
      <c r="C622" s="27" t="inlineStr">
        <is>
          <t>INWDMSD27/0605 / PO:0236</t>
        </is>
      </c>
      <c r="D622" s="26" t="inlineStr">
        <is>
          <t>23-05-2026</t>
        </is>
      </c>
      <c r="E622" s="32" t="n">
        <v>9.1</v>
      </c>
      <c r="F622" s="33" t="n">
        <v>91</v>
      </c>
      <c r="G622" s="34" t="n">
        <v>711300.6</v>
      </c>
      <c r="H622" s="34" t="n">
        <v>711300.6</v>
      </c>
      <c r="I622" s="34" t="n">
        <v>40815.10585714279</v>
      </c>
      <c r="J622" s="34">
        <f>IF(E622&gt;0, (G622-I622)/E622, "")</f>
        <v/>
      </c>
      <c r="K622" s="34">
        <f>IF(F622&gt;0, (G622-I622)/F622, "")</f>
        <v/>
      </c>
      <c r="L622" s="35" t="n">
        <v>39.5</v>
      </c>
      <c r="M622" s="34">
        <f>IF(AND(ISNUMBER(L622), L622&gt;0), (J622/L622)*42, "")</f>
        <v/>
      </c>
      <c r="N622" s="34">
        <f>IF(M622&lt;&gt;"", M622/10, "")</f>
        <v/>
      </c>
      <c r="O622" s="34">
        <f>M622</f>
        <v/>
      </c>
      <c r="P622" s="34">
        <f>IF(AND(M622&lt;&gt;"", J622&lt;&gt;""), M622-J622, "")</f>
        <v/>
      </c>
      <c r="Q622" s="41" t="inlineStr">
        <is>
          <t>Matched</t>
        </is>
      </c>
      <c r="R622" s="27" t="inlineStr">
        <is>
          <t>Deductions: Oil: ₹40,815</t>
        </is>
      </c>
    </row>
    <row r="623">
      <c r="A623" s="20" t="n">
        <v>622</v>
      </c>
      <c r="B623" s="21" t="inlineStr">
        <is>
          <t>RADHA RANI FOOD PRODUCT</t>
        </is>
      </c>
      <c r="C623" s="21" t="inlineStr">
        <is>
          <t>Unit-3 / PO:0156</t>
        </is>
      </c>
      <c r="D623" s="20" t="inlineStr">
        <is>
          <t>23-05-2026</t>
        </is>
      </c>
      <c r="E623" s="37" t="n">
        <v>24.92</v>
      </c>
      <c r="F623" s="38" t="n">
        <v>249.2</v>
      </c>
      <c r="G623" s="39" t="n">
        <v>1938745.3</v>
      </c>
      <c r="H623" s="39" t="n">
        <v>1938745.3</v>
      </c>
      <c r="I623" s="39" t="n">
        <v>0</v>
      </c>
      <c r="J623" s="39">
        <f>IF(E623&gt;0, (G623-I623)/E623, "")</f>
        <v/>
      </c>
      <c r="K623" s="39">
        <f>IF(F623&gt;0, (G623-I623)/F623, "")</f>
        <v/>
      </c>
      <c r="L623" s="40" t="inlineStr"/>
      <c r="M623" s="39">
        <f>IF(AND(ISNUMBER(L623), L623&gt;0), (J623/L623)*42, "")</f>
        <v/>
      </c>
      <c r="N623" s="39">
        <f>IF(M623&lt;&gt;"", M623/10, "")</f>
        <v/>
      </c>
      <c r="O623" s="39">
        <f>M623</f>
        <v/>
      </c>
      <c r="P623" s="39">
        <f>IF(AND(M623&lt;&gt;"", J623&lt;&gt;""), M623-J623, "")</f>
        <v/>
      </c>
      <c r="Q623" s="36" t="inlineStr">
        <is>
          <t>Lab Data Not Available</t>
        </is>
      </c>
      <c r="R623" s="21" t="inlineStr">
        <is>
          <t>Lot missing in Lab Report Unit-1 | NIR Oil measurement pending/unavailable</t>
        </is>
      </c>
    </row>
    <row r="624">
      <c r="A624" s="26" t="n">
        <v>623</v>
      </c>
      <c r="B624" s="27" t="inlineStr">
        <is>
          <t>Reyansh Agro Industries</t>
        </is>
      </c>
      <c r="C624" s="27" t="inlineStr">
        <is>
          <t>INWDMSD27/0606 / PO:0236</t>
        </is>
      </c>
      <c r="D624" s="26" t="inlineStr">
        <is>
          <t>23-05-2026</t>
        </is>
      </c>
      <c r="E624" s="32" t="n">
        <v>9.4</v>
      </c>
      <c r="F624" s="33" t="n">
        <v>94</v>
      </c>
      <c r="G624" s="34" t="n">
        <v>735638.7</v>
      </c>
      <c r="H624" s="34" t="n">
        <v>735638.7</v>
      </c>
      <c r="I624" s="34" t="n">
        <v>41511.04092857138</v>
      </c>
      <c r="J624" s="34">
        <f>IF(E624&gt;0, (G624-I624)/E624, "")</f>
        <v/>
      </c>
      <c r="K624" s="34">
        <f>IF(F624&gt;0, (G624-I624)/F624, "")</f>
        <v/>
      </c>
      <c r="L624" s="35" t="n">
        <v>39.5</v>
      </c>
      <c r="M624" s="34">
        <f>IF(AND(ISNUMBER(L624), L624&gt;0), (J624/L624)*42, "")</f>
        <v/>
      </c>
      <c r="N624" s="34">
        <f>IF(M624&lt;&gt;"", M624/10, "")</f>
        <v/>
      </c>
      <c r="O624" s="34">
        <f>M624</f>
        <v/>
      </c>
      <c r="P624" s="34">
        <f>IF(AND(M624&lt;&gt;"", J624&lt;&gt;""), M624-J624, "")</f>
        <v/>
      </c>
      <c r="Q624" s="41" t="inlineStr">
        <is>
          <t>Matched</t>
        </is>
      </c>
      <c r="R624" s="27" t="inlineStr">
        <is>
          <t>Deductions: Oil: ₹41,511</t>
        </is>
      </c>
    </row>
    <row r="625">
      <c r="A625" s="20" t="n">
        <v>624</v>
      </c>
      <c r="B625" s="21" t="inlineStr">
        <is>
          <t>Reyansh Agro Industries</t>
        </is>
      </c>
      <c r="C625" s="21" t="inlineStr">
        <is>
          <t>INWDMSD27/0607 / PO:0235</t>
        </is>
      </c>
      <c r="D625" s="20" t="inlineStr">
        <is>
          <t>23-05-2026</t>
        </is>
      </c>
      <c r="E625" s="37" t="n">
        <v>10.37</v>
      </c>
      <c r="F625" s="38" t="n">
        <v>103.7</v>
      </c>
      <c r="G625" s="39" t="n">
        <v>814148.7</v>
      </c>
      <c r="H625" s="39" t="n">
        <v>814148.7</v>
      </c>
      <c r="I625" s="39" t="n">
        <v>32565.94799999999</v>
      </c>
      <c r="J625" s="39">
        <f>IF(E625&gt;0, (G625-I625)/E625, "")</f>
        <v/>
      </c>
      <c r="K625" s="39">
        <f>IF(F625&gt;0, (G625-I625)/F625, "")</f>
        <v/>
      </c>
      <c r="L625" s="40" t="n">
        <v>40.19</v>
      </c>
      <c r="M625" s="39">
        <f>IF(AND(ISNUMBER(L625), L625&gt;0), (J625/L625)*42, "")</f>
        <v/>
      </c>
      <c r="N625" s="39">
        <f>IF(M625&lt;&gt;"", M625/10, "")</f>
        <v/>
      </c>
      <c r="O625" s="39">
        <f>M625</f>
        <v/>
      </c>
      <c r="P625" s="39">
        <f>IF(AND(M625&lt;&gt;"", J625&lt;&gt;""), M625-J625, "")</f>
        <v/>
      </c>
      <c r="Q625" s="41" t="inlineStr">
        <is>
          <t>Matched</t>
        </is>
      </c>
      <c r="R625" s="21" t="inlineStr">
        <is>
          <t>Deductions: Oil: ₹32,566</t>
        </is>
      </c>
    </row>
    <row r="626">
      <c r="A626" s="26" t="n">
        <v>625</v>
      </c>
      <c r="B626" s="27" t="inlineStr">
        <is>
          <t>Reyansh Agro Industries</t>
        </is>
      </c>
      <c r="C626" s="27" t="inlineStr">
        <is>
          <t>INWDMSD27/0608 / PO:0236</t>
        </is>
      </c>
      <c r="D626" s="26" t="inlineStr">
        <is>
          <t>23-05-2026</t>
        </is>
      </c>
      <c r="E626" s="32" t="n">
        <v>9.32</v>
      </c>
      <c r="F626" s="33" t="n">
        <v>93.2</v>
      </c>
      <c r="G626" s="34" t="n">
        <v>734068.5</v>
      </c>
      <c r="H626" s="34" t="n">
        <v>734068.5</v>
      </c>
      <c r="I626" s="34" t="n">
        <v>42484.37800000004</v>
      </c>
      <c r="J626" s="34">
        <f>IF(E626&gt;0, (G626-I626)/E626, "")</f>
        <v/>
      </c>
      <c r="K626" s="34">
        <f>IF(F626&gt;0, (G626-I626)/F626, "")</f>
        <v/>
      </c>
      <c r="L626" s="35" t="n">
        <v>39.47</v>
      </c>
      <c r="M626" s="34">
        <f>IF(AND(ISNUMBER(L626), L626&gt;0), (J626/L626)*42, "")</f>
        <v/>
      </c>
      <c r="N626" s="34">
        <f>IF(M626&lt;&gt;"", M626/10, "")</f>
        <v/>
      </c>
      <c r="O626" s="34">
        <f>M626</f>
        <v/>
      </c>
      <c r="P626" s="34">
        <f>IF(AND(M626&lt;&gt;"", J626&lt;&gt;""), M626-J626, "")</f>
        <v/>
      </c>
      <c r="Q626" s="41" t="inlineStr">
        <is>
          <t>Matched</t>
        </is>
      </c>
      <c r="R626" s="27" t="inlineStr">
        <is>
          <t>Deductions: Oil: ₹41,597, Shortage: ₹887</t>
        </is>
      </c>
    </row>
    <row r="627">
      <c r="A627" s="20" t="n">
        <v>626</v>
      </c>
      <c r="B627" s="21" t="inlineStr">
        <is>
          <t>Reyansh Agro Industries</t>
        </is>
      </c>
      <c r="C627" s="21" t="inlineStr">
        <is>
          <t>INWDMSD27/0609 / PO:0236</t>
        </is>
      </c>
      <c r="D627" s="20" t="inlineStr">
        <is>
          <t>23-05-2026</t>
        </is>
      </c>
      <c r="E627" s="37" t="n">
        <v>9.300000000000001</v>
      </c>
      <c r="F627" s="38" t="n">
        <v>93</v>
      </c>
      <c r="G627" s="39" t="n">
        <v>728572.8</v>
      </c>
      <c r="H627" s="39" t="n">
        <v>728572.8</v>
      </c>
      <c r="I627" s="39" t="n">
        <v>52734.79314285713</v>
      </c>
      <c r="J627" s="39">
        <f>IF(E627&gt;0, (G627-I627)/E627, "")</f>
        <v/>
      </c>
      <c r="K627" s="39">
        <f>IF(F627&gt;0, (G627-I627)/F627, "")</f>
        <v/>
      </c>
      <c r="L627" s="40" t="n">
        <v>38.77</v>
      </c>
      <c r="M627" s="39">
        <f>IF(AND(ISNUMBER(L627), L627&gt;0), (J627/L627)*42, "")</f>
        <v/>
      </c>
      <c r="N627" s="39">
        <f>IF(M627&lt;&gt;"", M627/10, "")</f>
        <v/>
      </c>
      <c r="O627" s="39">
        <f>M627</f>
        <v/>
      </c>
      <c r="P627" s="39">
        <f>IF(AND(M627&lt;&gt;"", J627&lt;&gt;""), M627-J627, "")</f>
        <v/>
      </c>
      <c r="Q627" s="41" t="inlineStr">
        <is>
          <t>Matched</t>
        </is>
      </c>
      <c r="R627" s="21" t="inlineStr">
        <is>
          <t>Deductions: Oil: ₹52,735</t>
        </is>
      </c>
    </row>
    <row r="628">
      <c r="A628" s="26" t="n">
        <v>627</v>
      </c>
      <c r="B628" s="27" t="inlineStr">
        <is>
          <t>Reyansh Agro Industries</t>
        </is>
      </c>
      <c r="C628" s="27" t="inlineStr">
        <is>
          <t>INWDMSD27/0610 / PO:0236</t>
        </is>
      </c>
      <c r="D628" s="26" t="inlineStr">
        <is>
          <t>23-05-2026</t>
        </is>
      </c>
      <c r="E628" s="32" t="n">
        <v>9.17</v>
      </c>
      <c r="F628" s="33" t="n">
        <v>91.7</v>
      </c>
      <c r="G628" s="34" t="n">
        <v>720721.8</v>
      </c>
      <c r="H628" s="34" t="n">
        <v>720721.8</v>
      </c>
      <c r="I628" s="34" t="n">
        <v>45817.31442857146</v>
      </c>
      <c r="J628" s="34">
        <f>IF(E628&gt;0, (G628-I628)/E628, "")</f>
        <v/>
      </c>
      <c r="K628" s="34">
        <f>IF(F628&gt;0, (G628-I628)/F628, "")</f>
        <v/>
      </c>
      <c r="L628" s="35" t="n">
        <v>39.36</v>
      </c>
      <c r="M628" s="34">
        <f>IF(AND(ISNUMBER(L628), L628&gt;0), (J628/L628)*42, "")</f>
        <v/>
      </c>
      <c r="N628" s="34">
        <f>IF(M628&lt;&gt;"", M628/10, "")</f>
        <v/>
      </c>
      <c r="O628" s="34">
        <f>M628</f>
        <v/>
      </c>
      <c r="P628" s="34">
        <f>IF(AND(M628&lt;&gt;"", J628&lt;&gt;""), M628-J628, "")</f>
        <v/>
      </c>
      <c r="Q628" s="41" t="inlineStr">
        <is>
          <t>Matched</t>
        </is>
      </c>
      <c r="R628" s="27" t="inlineStr">
        <is>
          <t>Deductions: Oil: ₹45,817</t>
        </is>
      </c>
    </row>
    <row r="629">
      <c r="A629" s="20" t="n">
        <v>628</v>
      </c>
      <c r="B629" s="21" t="inlineStr">
        <is>
          <t>Reyansh Agro Industries</t>
        </is>
      </c>
      <c r="C629" s="21" t="inlineStr">
        <is>
          <t>INWDMSD27/0611 / PO:0236</t>
        </is>
      </c>
      <c r="D629" s="20" t="inlineStr">
        <is>
          <t>23-05-2026</t>
        </is>
      </c>
      <c r="E629" s="37" t="n">
        <v>9.18</v>
      </c>
      <c r="F629" s="38" t="n">
        <v>91.8</v>
      </c>
      <c r="G629" s="39" t="n">
        <v>719936.7</v>
      </c>
      <c r="H629" s="39" t="n">
        <v>719936.7</v>
      </c>
      <c r="I629" s="39" t="n">
        <v>46453.05850000001</v>
      </c>
      <c r="J629" s="39">
        <f>IF(E629&gt;0, (G629-I629)/E629, "")</f>
        <v/>
      </c>
      <c r="K629" s="39">
        <f>IF(F629&gt;0, (G629-I629)/F629, "")</f>
        <v/>
      </c>
      <c r="L629" s="40" t="n">
        <v>39.38</v>
      </c>
      <c r="M629" s="39">
        <f>IF(AND(ISNUMBER(L629), L629&gt;0), (J629/L629)*42, "")</f>
        <v/>
      </c>
      <c r="N629" s="39">
        <f>IF(M629&lt;&gt;"", M629/10, "")</f>
        <v/>
      </c>
      <c r="O629" s="39">
        <f>M629</f>
        <v/>
      </c>
      <c r="P629" s="39">
        <f>IF(AND(M629&lt;&gt;"", J629&lt;&gt;""), M629-J629, "")</f>
        <v/>
      </c>
      <c r="Q629" s="41" t="inlineStr">
        <is>
          <t>Matched</t>
        </is>
      </c>
      <c r="R629" s="21" t="inlineStr">
        <is>
          <t>Deductions: Oil: ₹46,453</t>
        </is>
      </c>
    </row>
    <row r="630">
      <c r="A630" s="26" t="n">
        <v>629</v>
      </c>
      <c r="B630" s="27" t="inlineStr">
        <is>
          <t>Reyansh Agro Industries</t>
        </is>
      </c>
      <c r="C630" s="27" t="inlineStr">
        <is>
          <t>INWDMSD27/0612 / PO:0236</t>
        </is>
      </c>
      <c r="D630" s="26" t="inlineStr">
        <is>
          <t>23-05-2026</t>
        </is>
      </c>
      <c r="E630" s="32" t="n">
        <v>9.209999999999999</v>
      </c>
      <c r="F630" s="33" t="n">
        <v>92.09999999999999</v>
      </c>
      <c r="G630" s="34" t="n">
        <v>723862.2</v>
      </c>
      <c r="H630" s="34" t="n">
        <v>723862.2</v>
      </c>
      <c r="I630" s="34" t="n">
        <v>45155.21342857138</v>
      </c>
      <c r="J630" s="34">
        <f>IF(E630&gt;0, (G630-I630)/E630, "")</f>
        <v/>
      </c>
      <c r="K630" s="34">
        <f>IF(F630&gt;0, (G630-I630)/F630, "")</f>
        <v/>
      </c>
      <c r="L630" s="35" t="n">
        <v>39.36</v>
      </c>
      <c r="M630" s="34">
        <f>IF(AND(ISNUMBER(L630), L630&gt;0), (J630/L630)*42, "")</f>
        <v/>
      </c>
      <c r="N630" s="34">
        <f>IF(M630&lt;&gt;"", M630/10, "")</f>
        <v/>
      </c>
      <c r="O630" s="34">
        <f>M630</f>
        <v/>
      </c>
      <c r="P630" s="34">
        <f>IF(AND(M630&lt;&gt;"", J630&lt;&gt;""), M630-J630, "")</f>
        <v/>
      </c>
      <c r="Q630" s="41" t="inlineStr">
        <is>
          <t>Matched</t>
        </is>
      </c>
      <c r="R630" s="27" t="inlineStr">
        <is>
          <t>Deductions: Oil: ₹45,155</t>
        </is>
      </c>
    </row>
    <row r="631">
      <c r="A631" s="20" t="n">
        <v>630</v>
      </c>
      <c r="B631" s="21" t="inlineStr">
        <is>
          <t>Bhawani Trading Company</t>
        </is>
      </c>
      <c r="C631" s="21" t="inlineStr">
        <is>
          <t>INWDMSD27/0613 / PO:0253</t>
        </is>
      </c>
      <c r="D631" s="20" t="inlineStr">
        <is>
          <t>24-05-2026</t>
        </is>
      </c>
      <c r="E631" s="37" t="n">
        <v>38.23</v>
      </c>
      <c r="F631" s="38" t="n">
        <v>382.3</v>
      </c>
      <c r="G631" s="39" t="n">
        <v>2935793.23</v>
      </c>
      <c r="H631" s="39" t="n">
        <v>2935793.23</v>
      </c>
      <c r="I631" s="39" t="n">
        <v>12754.23599131122</v>
      </c>
      <c r="J631" s="39">
        <f>IF(E631&gt;0, (G631-I631)/E631, "")</f>
        <v/>
      </c>
      <c r="K631" s="39">
        <f>IF(F631&gt;0, (G631-I631)/F631, "")</f>
        <v/>
      </c>
      <c r="L631" s="40" t="n">
        <v>40.15</v>
      </c>
      <c r="M631" s="39">
        <f>IF(AND(ISNUMBER(L631), L631&gt;0), (J631/L631)*42, "")</f>
        <v/>
      </c>
      <c r="N631" s="39">
        <f>IF(M631&lt;&gt;"", M631/10, "")</f>
        <v/>
      </c>
      <c r="O631" s="39">
        <f>M631</f>
        <v/>
      </c>
      <c r="P631" s="39">
        <f>IF(AND(M631&lt;&gt;"", J631&lt;&gt;""), M631-J631, "")</f>
        <v/>
      </c>
      <c r="Q631" s="41" t="inlineStr">
        <is>
          <t>Matched</t>
        </is>
      </c>
      <c r="R631" s="21" t="inlineStr">
        <is>
          <t>Deductions: Shortage: ₹12,754</t>
        </is>
      </c>
    </row>
    <row r="632">
      <c r="A632" s="26" t="n">
        <v>631</v>
      </c>
      <c r="B632" s="27" t="inlineStr">
        <is>
          <t>Lucky Enterprises</t>
        </is>
      </c>
      <c r="C632" s="27" t="inlineStr">
        <is>
          <t>INWDMSD27/0614 / PO:0252</t>
        </is>
      </c>
      <c r="D632" s="26" t="inlineStr">
        <is>
          <t>24-05-2026</t>
        </is>
      </c>
      <c r="E632" s="32" t="n">
        <v>19.17</v>
      </c>
      <c r="F632" s="33" t="n">
        <v>191.7</v>
      </c>
      <c r="G632" s="34" t="n">
        <v>1463994</v>
      </c>
      <c r="H632" s="34" t="n">
        <v>1463994</v>
      </c>
      <c r="I632" s="34" t="n">
        <v>0</v>
      </c>
      <c r="J632" s="34">
        <f>IF(E632&gt;0, (G632-I632)/E632, "")</f>
        <v/>
      </c>
      <c r="K632" s="34">
        <f>IF(F632&gt;0, (G632-I632)/F632, "")</f>
        <v/>
      </c>
      <c r="L632" s="35" t="n">
        <v>40.54</v>
      </c>
      <c r="M632" s="34">
        <f>IF(AND(ISNUMBER(L632), L632&gt;0), (J632/L632)*42, "")</f>
        <v/>
      </c>
      <c r="N632" s="34">
        <f>IF(M632&lt;&gt;"", M632/10, "")</f>
        <v/>
      </c>
      <c r="O632" s="34">
        <f>M632</f>
        <v/>
      </c>
      <c r="P632" s="34">
        <f>IF(AND(M632&lt;&gt;"", J632&lt;&gt;""), M632-J632, "")</f>
        <v/>
      </c>
      <c r="Q632" s="41" t="inlineStr">
        <is>
          <t>Matched</t>
        </is>
      </c>
      <c r="R632" s="27" t="inlineStr">
        <is>
          <t>Fully reconciled &amp; verified</t>
        </is>
      </c>
    </row>
    <row r="633">
      <c r="A633" s="20" t="n">
        <v>632</v>
      </c>
      <c r="B633" s="21" t="inlineStr">
        <is>
          <t>Bhawani Trading Company</t>
        </is>
      </c>
      <c r="C633" s="21" t="inlineStr">
        <is>
          <t>INWDMSD27/0615 / PO:0255</t>
        </is>
      </c>
      <c r="D633" s="20" t="inlineStr">
        <is>
          <t>24-05-2026</t>
        </is>
      </c>
      <c r="E633" s="37" t="n">
        <v>24.26</v>
      </c>
      <c r="F633" s="38" t="n">
        <v>242.6</v>
      </c>
      <c r="G633" s="39" t="n">
        <v>1865440.8</v>
      </c>
      <c r="H633" s="39" t="n">
        <v>1865440.8</v>
      </c>
      <c r="I633" s="39" t="n">
        <v>155.4534</v>
      </c>
      <c r="J633" s="39">
        <f>IF(E633&gt;0, (G633-I633)/E633, "")</f>
        <v/>
      </c>
      <c r="K633" s="39">
        <f>IF(F633&gt;0, (G633-I633)/F633, "")</f>
        <v/>
      </c>
      <c r="L633" s="40" t="n">
        <v>40.25</v>
      </c>
      <c r="M633" s="39">
        <f>IF(AND(ISNUMBER(L633), L633&gt;0), (J633/L633)*42, "")</f>
        <v/>
      </c>
      <c r="N633" s="39">
        <f>IF(M633&lt;&gt;"", M633/10, "")</f>
        <v/>
      </c>
      <c r="O633" s="39">
        <f>M633</f>
        <v/>
      </c>
      <c r="P633" s="39">
        <f>IF(AND(M633&lt;&gt;"", J633&lt;&gt;""), M633-J633, "")</f>
        <v/>
      </c>
      <c r="Q633" s="41" t="inlineStr">
        <is>
          <t>Matched</t>
        </is>
      </c>
      <c r="R633" s="21" t="inlineStr">
        <is>
          <t>Deductions: Shortage: ₹155</t>
        </is>
      </c>
    </row>
    <row r="634">
      <c r="A634" s="26" t="n">
        <v>633</v>
      </c>
      <c r="B634" s="27" t="inlineStr">
        <is>
          <t>Jai Sri Rama Trading Company</t>
        </is>
      </c>
      <c r="C634" s="27" t="inlineStr">
        <is>
          <t>INWDMSD27/0616 / PO:0256</t>
        </is>
      </c>
      <c r="D634" s="26" t="inlineStr">
        <is>
          <t>24-05-2026</t>
        </is>
      </c>
      <c r="E634" s="32" t="n">
        <v>28.08</v>
      </c>
      <c r="F634" s="33" t="n">
        <v>280.8</v>
      </c>
      <c r="G634" s="34" t="n">
        <v>2170694.99</v>
      </c>
      <c r="H634" s="34" t="n">
        <v>2170694.99</v>
      </c>
      <c r="I634" s="34" t="n">
        <v>0</v>
      </c>
      <c r="J634" s="34">
        <f>IF(E634&gt;0, (G634-I634)/E634, "")</f>
        <v/>
      </c>
      <c r="K634" s="34">
        <f>IF(F634&gt;0, (G634-I634)/F634, "")</f>
        <v/>
      </c>
      <c r="L634" s="35" t="n">
        <v>40.09</v>
      </c>
      <c r="M634" s="34">
        <f>IF(AND(ISNUMBER(L634), L634&gt;0), (J634/L634)*42, "")</f>
        <v/>
      </c>
      <c r="N634" s="34">
        <f>IF(M634&lt;&gt;"", M634/10, "")</f>
        <v/>
      </c>
      <c r="O634" s="34">
        <f>M634</f>
        <v/>
      </c>
      <c r="P634" s="34">
        <f>IF(AND(M634&lt;&gt;"", J634&lt;&gt;""), M634-J634, "")</f>
        <v/>
      </c>
      <c r="Q634" s="41" t="inlineStr">
        <is>
          <t>Matched</t>
        </is>
      </c>
      <c r="R634" s="27" t="inlineStr">
        <is>
          <t>Fully reconciled &amp; verified</t>
        </is>
      </c>
    </row>
    <row r="635">
      <c r="A635" s="20" t="n">
        <v>634</v>
      </c>
      <c r="B635" s="21" t="inlineStr">
        <is>
          <t>Bhawani Trading Company</t>
        </is>
      </c>
      <c r="C635" s="21" t="inlineStr">
        <is>
          <t>INWDMSD27/0617 / PO:0255</t>
        </is>
      </c>
      <c r="D635" s="20" t="inlineStr">
        <is>
          <t>24-05-2026</t>
        </is>
      </c>
      <c r="E635" s="37" t="n">
        <v>24.67</v>
      </c>
      <c r="F635" s="38" t="n">
        <v>246.7</v>
      </c>
      <c r="G635" s="39" t="n">
        <v>1898086.01</v>
      </c>
      <c r="H635" s="39" t="n">
        <v>1898086.01</v>
      </c>
      <c r="I635" s="39" t="n">
        <v>1243.627197379197</v>
      </c>
      <c r="J635" s="39">
        <f>IF(E635&gt;0, (G635-I635)/E635, "")</f>
        <v/>
      </c>
      <c r="K635" s="39">
        <f>IF(F635&gt;0, (G635-I635)/F635, "")</f>
        <v/>
      </c>
      <c r="L635" s="40" t="n">
        <v>40</v>
      </c>
      <c r="M635" s="39">
        <f>IF(AND(ISNUMBER(L635), L635&gt;0), (J635/L635)*42, "")</f>
        <v/>
      </c>
      <c r="N635" s="39">
        <f>IF(M635&lt;&gt;"", M635/10, "")</f>
        <v/>
      </c>
      <c r="O635" s="39">
        <f>M635</f>
        <v/>
      </c>
      <c r="P635" s="39">
        <f>IF(AND(M635&lt;&gt;"", J635&lt;&gt;""), M635-J635, "")</f>
        <v/>
      </c>
      <c r="Q635" s="41" t="inlineStr">
        <is>
          <t>Matched</t>
        </is>
      </c>
      <c r="R635" s="21" t="inlineStr">
        <is>
          <t>Deductions: Shortage: ₹1,244</t>
        </is>
      </c>
    </row>
    <row r="636">
      <c r="A636" s="26" t="n">
        <v>635</v>
      </c>
      <c r="B636" s="27" t="inlineStr">
        <is>
          <t>Mahavir Trading Company</t>
        </is>
      </c>
      <c r="C636" s="27" t="inlineStr">
        <is>
          <t>INWDMSD27/0619 / PO:0258</t>
        </is>
      </c>
      <c r="D636" s="26" t="inlineStr">
        <is>
          <t>24-05-2026</t>
        </is>
      </c>
      <c r="E636" s="32" t="n">
        <v>31.13</v>
      </c>
      <c r="F636" s="33" t="n">
        <v>311.3</v>
      </c>
      <c r="G636" s="34" t="n">
        <v>2384742.17</v>
      </c>
      <c r="H636" s="34" t="n">
        <v>2384742.17</v>
      </c>
      <c r="I636" s="34" t="n">
        <v>0</v>
      </c>
      <c r="J636" s="34">
        <f>IF(E636&gt;0, (G636-I636)/E636, "")</f>
        <v/>
      </c>
      <c r="K636" s="34">
        <f>IF(F636&gt;0, (G636-I636)/F636, "")</f>
        <v/>
      </c>
      <c r="L636" s="35" t="n">
        <v>40.32</v>
      </c>
      <c r="M636" s="34">
        <f>IF(AND(ISNUMBER(L636), L636&gt;0), (J636/L636)*42, "")</f>
        <v/>
      </c>
      <c r="N636" s="34">
        <f>IF(M636&lt;&gt;"", M636/10, "")</f>
        <v/>
      </c>
      <c r="O636" s="34">
        <f>M636</f>
        <v/>
      </c>
      <c r="P636" s="34">
        <f>IF(AND(M636&lt;&gt;"", J636&lt;&gt;""), M636-J636, "")</f>
        <v/>
      </c>
      <c r="Q636" s="41" t="inlineStr">
        <is>
          <t>Matched</t>
        </is>
      </c>
      <c r="R636" s="27" t="inlineStr">
        <is>
          <t>Fully reconciled &amp; verified</t>
        </is>
      </c>
    </row>
    <row r="637">
      <c r="A637" s="20" t="n">
        <v>636</v>
      </c>
      <c r="B637" s="21" t="inlineStr">
        <is>
          <t>Jai sri rama trading company</t>
        </is>
      </c>
      <c r="C637" s="21" t="inlineStr">
        <is>
          <t>INWDMSD27/0618 / PO:0254</t>
        </is>
      </c>
      <c r="D637" s="20" t="inlineStr">
        <is>
          <t>24-05-2026</t>
        </is>
      </c>
      <c r="E637" s="37" t="n">
        <v>15.44</v>
      </c>
      <c r="F637" s="38" t="n">
        <v>154.4</v>
      </c>
      <c r="G637" s="39" t="n">
        <v>1181787.3</v>
      </c>
      <c r="H637" s="39" t="n">
        <v>1181787.3</v>
      </c>
      <c r="I637" s="39" t="n">
        <v>2085.507</v>
      </c>
      <c r="J637" s="39">
        <f>IF(E637&gt;0, (G637-I637)/E637, "")</f>
        <v/>
      </c>
      <c r="K637" s="39">
        <f>IF(F637&gt;0, (G637-I637)/F637, "")</f>
        <v/>
      </c>
      <c r="L637" s="40" t="n">
        <v>39.81</v>
      </c>
      <c r="M637" s="39">
        <f>IF(AND(ISNUMBER(L637), L637&gt;0), (J637/L637)*42, "")</f>
        <v/>
      </c>
      <c r="N637" s="39">
        <f>IF(M637&lt;&gt;"", M637/10, "")</f>
        <v/>
      </c>
      <c r="O637" s="39">
        <f>M637</f>
        <v/>
      </c>
      <c r="P637" s="39">
        <f>IF(AND(M637&lt;&gt;"", J637&lt;&gt;""), M637-J637, "")</f>
        <v/>
      </c>
      <c r="Q637" s="41" t="inlineStr">
        <is>
          <t>Matched</t>
        </is>
      </c>
      <c r="R637" s="21" t="inlineStr">
        <is>
          <t>Deductions: Shortage: ₹2,086</t>
        </is>
      </c>
    </row>
    <row r="638">
      <c r="A638" s="26" t="n">
        <v>637</v>
      </c>
      <c r="B638" s="27" t="inlineStr">
        <is>
          <t>Pankaj Bogi &amp; Company</t>
        </is>
      </c>
      <c r="C638" s="27" t="inlineStr">
        <is>
          <t>INWDMSD27/0620 / PO:0257</t>
        </is>
      </c>
      <c r="D638" s="26" t="inlineStr">
        <is>
          <t>25-05-2026</t>
        </is>
      </c>
      <c r="E638" s="32" t="n">
        <v>25.9</v>
      </c>
      <c r="F638" s="33" t="n">
        <v>259</v>
      </c>
      <c r="G638" s="34" t="n">
        <v>1988614.15</v>
      </c>
      <c r="H638" s="34" t="n">
        <v>1988614.15</v>
      </c>
      <c r="I638" s="34" t="n">
        <v>0</v>
      </c>
      <c r="J638" s="34">
        <f>IF(E638&gt;0, (G638-I638)/E638, "")</f>
        <v/>
      </c>
      <c r="K638" s="34">
        <f>IF(F638&gt;0, (G638-I638)/F638, "")</f>
        <v/>
      </c>
      <c r="L638" s="35" t="n">
        <v>40.14</v>
      </c>
      <c r="M638" s="34">
        <f>IF(AND(ISNUMBER(L638), L638&gt;0), (J638/L638)*42, "")</f>
        <v/>
      </c>
      <c r="N638" s="34">
        <f>IF(M638&lt;&gt;"", M638/10, "")</f>
        <v/>
      </c>
      <c r="O638" s="34">
        <f>M638</f>
        <v/>
      </c>
      <c r="P638" s="34">
        <f>IF(AND(M638&lt;&gt;"", J638&lt;&gt;""), M638-J638, "")</f>
        <v/>
      </c>
      <c r="Q638" s="41" t="inlineStr">
        <is>
          <t>Matched</t>
        </is>
      </c>
      <c r="R638" s="27" t="inlineStr">
        <is>
          <t>Fully reconciled &amp; verified</t>
        </is>
      </c>
    </row>
    <row r="639">
      <c r="A639" s="20" t="n">
        <v>638</v>
      </c>
      <c r="B639" s="21" t="inlineStr">
        <is>
          <t>Pankaj Bogi &amp; Company</t>
        </is>
      </c>
      <c r="C639" s="21" t="inlineStr">
        <is>
          <t>INWDMSD27/0621 / PO:0257</t>
        </is>
      </c>
      <c r="D639" s="20" t="inlineStr">
        <is>
          <t>25-05-2026</t>
        </is>
      </c>
      <c r="E639" s="37" t="n">
        <v>25.82</v>
      </c>
      <c r="F639" s="38" t="n">
        <v>258.2</v>
      </c>
      <c r="G639" s="39" t="n">
        <v>1979299.8</v>
      </c>
      <c r="H639" s="39" t="n">
        <v>1979299.8</v>
      </c>
      <c r="I639" s="39" t="n">
        <v>0</v>
      </c>
      <c r="J639" s="39">
        <f>IF(E639&gt;0, (G639-I639)/E639, "")</f>
        <v/>
      </c>
      <c r="K639" s="39">
        <f>IF(F639&gt;0, (G639-I639)/F639, "")</f>
        <v/>
      </c>
      <c r="L639" s="40" t="n">
        <v>40.03</v>
      </c>
      <c r="M639" s="39">
        <f>IF(AND(ISNUMBER(L639), L639&gt;0), (J639/L639)*42, "")</f>
        <v/>
      </c>
      <c r="N639" s="39">
        <f>IF(M639&lt;&gt;"", M639/10, "")</f>
        <v/>
      </c>
      <c r="O639" s="39">
        <f>M639</f>
        <v/>
      </c>
      <c r="P639" s="39">
        <f>IF(AND(M639&lt;&gt;"", J639&lt;&gt;""), M639-J639, "")</f>
        <v/>
      </c>
      <c r="Q639" s="41" t="inlineStr">
        <is>
          <t>Matched</t>
        </is>
      </c>
      <c r="R639" s="21" t="inlineStr">
        <is>
          <t>Fully reconciled &amp; verified</t>
        </is>
      </c>
    </row>
    <row r="640">
      <c r="A640" s="26" t="n">
        <v>639</v>
      </c>
      <c r="B640" s="27" t="inlineStr">
        <is>
          <t>Lucky Enterprises</t>
        </is>
      </c>
      <c r="C640" s="27" t="inlineStr">
        <is>
          <t>INWDMSD27/0622 / PO:0259</t>
        </is>
      </c>
      <c r="D640" s="26" t="inlineStr">
        <is>
          <t>25-05-2026</t>
        </is>
      </c>
      <c r="E640" s="32" t="n">
        <v>18.31</v>
      </c>
      <c r="F640" s="33" t="n">
        <v>183.1</v>
      </c>
      <c r="G640" s="34" t="n">
        <v>1422963.6</v>
      </c>
      <c r="H640" s="34" t="n">
        <v>1422963.6</v>
      </c>
      <c r="I640" s="34" t="n">
        <v>2434.43</v>
      </c>
      <c r="J640" s="34">
        <f>IF(E640&gt;0, (G640-I640)/E640, "")</f>
        <v/>
      </c>
      <c r="K640" s="34">
        <f>IF(F640&gt;0, (G640-I640)/F640, "")</f>
        <v/>
      </c>
      <c r="L640" s="35" t="n">
        <v>40.61</v>
      </c>
      <c r="M640" s="34">
        <f>IF(AND(ISNUMBER(L640), L640&gt;0), (J640/L640)*42, "")</f>
        <v/>
      </c>
      <c r="N640" s="34">
        <f>IF(M640&lt;&gt;"", M640/10, "")</f>
        <v/>
      </c>
      <c r="O640" s="34">
        <f>M640</f>
        <v/>
      </c>
      <c r="P640" s="34">
        <f>IF(AND(M640&lt;&gt;"", J640&lt;&gt;""), M640-J640, "")</f>
        <v/>
      </c>
      <c r="Q640" s="41" t="inlineStr">
        <is>
          <t>Matched</t>
        </is>
      </c>
      <c r="R640" s="27" t="inlineStr">
        <is>
          <t>Deductions: Shortage: ₹2,434</t>
        </is>
      </c>
    </row>
    <row r="641">
      <c r="A641" s="20" t="n">
        <v>640</v>
      </c>
      <c r="B641" s="21" t="inlineStr">
        <is>
          <t>Reyansh Agro Industries</t>
        </is>
      </c>
      <c r="C641" s="21" t="inlineStr">
        <is>
          <t>INWDMSD27/0623 / PO:0235</t>
        </is>
      </c>
      <c r="D641" s="20" t="inlineStr">
        <is>
          <t>25-05-2026</t>
        </is>
      </c>
      <c r="E641" s="37" t="n">
        <v>8.870000000000001</v>
      </c>
      <c r="F641" s="38" t="n">
        <v>88.7</v>
      </c>
      <c r="G641" s="39" t="n">
        <v>696383.7</v>
      </c>
      <c r="H641" s="39" t="n">
        <v>696383.7</v>
      </c>
      <c r="I641" s="39" t="n">
        <v>25699.87464285709</v>
      </c>
      <c r="J641" s="39">
        <f>IF(E641&gt;0, (G641-I641)/E641, "")</f>
        <v/>
      </c>
      <c r="K641" s="39">
        <f>IF(F641&gt;0, (G641-I641)/F641, "")</f>
        <v/>
      </c>
      <c r="L641" s="40" t="n">
        <v>40.54</v>
      </c>
      <c r="M641" s="39">
        <f>IF(AND(ISNUMBER(L641), L641&gt;0), (J641/L641)*42, "")</f>
        <v/>
      </c>
      <c r="N641" s="39">
        <f>IF(M641&lt;&gt;"", M641/10, "")</f>
        <v/>
      </c>
      <c r="O641" s="39">
        <f>M641</f>
        <v/>
      </c>
      <c r="P641" s="39">
        <f>IF(AND(M641&lt;&gt;"", J641&lt;&gt;""), M641-J641, "")</f>
        <v/>
      </c>
      <c r="Q641" s="41" t="inlineStr">
        <is>
          <t>Matched</t>
        </is>
      </c>
      <c r="R641" s="21" t="inlineStr">
        <is>
          <t>Deductions: Oil: ₹25,700</t>
        </is>
      </c>
    </row>
    <row r="642">
      <c r="A642" s="26" t="n">
        <v>641</v>
      </c>
      <c r="B642" s="27" t="inlineStr">
        <is>
          <t>Reyansh Agro Industries</t>
        </is>
      </c>
      <c r="C642" s="27" t="inlineStr">
        <is>
          <t>INWDMSD27/0624 / PO:0235</t>
        </is>
      </c>
      <c r="D642" s="26" t="inlineStr">
        <is>
          <t>25-05-2026</t>
        </is>
      </c>
      <c r="E642" s="32" t="n">
        <v>8.800000000000001</v>
      </c>
      <c r="F642" s="33" t="n">
        <v>88</v>
      </c>
      <c r="G642" s="34" t="n">
        <v>691673.1</v>
      </c>
      <c r="H642" s="34" t="n">
        <v>691673.1</v>
      </c>
      <c r="I642" s="34" t="n">
        <v>15644.98678571433</v>
      </c>
      <c r="J642" s="34">
        <f>IF(E642&gt;0, (G642-I642)/E642, "")</f>
        <v/>
      </c>
      <c r="K642" s="34">
        <f>IF(F642&gt;0, (G642-I642)/F642, "")</f>
        <v/>
      </c>
      <c r="L642" s="35" t="n">
        <v>40.81</v>
      </c>
      <c r="M642" s="34">
        <f>IF(AND(ISNUMBER(L642), L642&gt;0), (J642/L642)*42, "")</f>
        <v/>
      </c>
      <c r="N642" s="34">
        <f>IF(M642&lt;&gt;"", M642/10, "")</f>
        <v/>
      </c>
      <c r="O642" s="34">
        <f>M642</f>
        <v/>
      </c>
      <c r="P642" s="34">
        <f>IF(AND(M642&lt;&gt;"", J642&lt;&gt;""), M642-J642, "")</f>
        <v/>
      </c>
      <c r="Q642" s="41" t="inlineStr">
        <is>
          <t>Matched</t>
        </is>
      </c>
      <c r="R642" s="27" t="inlineStr">
        <is>
          <t>Deductions: Oil: ₹15,645</t>
        </is>
      </c>
    </row>
    <row r="643">
      <c r="A643" s="20" t="n">
        <v>642</v>
      </c>
      <c r="B643" s="21" t="inlineStr">
        <is>
          <t>Reyansh Agro Industries</t>
        </is>
      </c>
      <c r="C643" s="21" t="inlineStr">
        <is>
          <t>INWDMSD27/0625 / PO:0235</t>
        </is>
      </c>
      <c r="D643" s="20" t="inlineStr">
        <is>
          <t>25-05-2026</t>
        </is>
      </c>
      <c r="E643" s="37" t="n">
        <v>8.93</v>
      </c>
      <c r="F643" s="38" t="n">
        <v>89.3</v>
      </c>
      <c r="G643" s="39" t="n">
        <v>701879.4</v>
      </c>
      <c r="H643" s="39" t="n">
        <v>701879.4</v>
      </c>
      <c r="I643" s="39" t="n">
        <v>24565.77899999998</v>
      </c>
      <c r="J643" s="39">
        <f>IF(E643&gt;0, (G643-I643)/E643, "")</f>
        <v/>
      </c>
      <c r="K643" s="39">
        <f>IF(F643&gt;0, (G643-I643)/F643, "")</f>
        <v/>
      </c>
      <c r="L643" s="40" t="n">
        <v>40.47</v>
      </c>
      <c r="M643" s="39">
        <f>IF(AND(ISNUMBER(L643), L643&gt;0), (J643/L643)*42, "")</f>
        <v/>
      </c>
      <c r="N643" s="39">
        <f>IF(M643&lt;&gt;"", M643/10, "")</f>
        <v/>
      </c>
      <c r="O643" s="39">
        <f>M643</f>
        <v/>
      </c>
      <c r="P643" s="39">
        <f>IF(AND(M643&lt;&gt;"", J643&lt;&gt;""), M643-J643, "")</f>
        <v/>
      </c>
      <c r="Q643" s="41" t="inlineStr">
        <is>
          <t>Matched</t>
        </is>
      </c>
      <c r="R643" s="21" t="inlineStr">
        <is>
          <t>Deductions: Oil: ₹24,566</t>
        </is>
      </c>
    </row>
    <row r="644">
      <c r="A644" s="26" t="n">
        <v>643</v>
      </c>
      <c r="B644" s="27" t="inlineStr">
        <is>
          <t>Reyansh Agro Industries</t>
        </is>
      </c>
      <c r="C644" s="27" t="inlineStr">
        <is>
          <t>INWDMSD27/0626 / PO:0235</t>
        </is>
      </c>
      <c r="D644" s="26" t="inlineStr">
        <is>
          <t>25-05-2026</t>
        </is>
      </c>
      <c r="E644" s="32" t="n">
        <v>9.65</v>
      </c>
      <c r="F644" s="33" t="n">
        <v>96.5</v>
      </c>
      <c r="G644" s="34" t="n">
        <v>758406.6</v>
      </c>
      <c r="H644" s="34" t="n">
        <v>758406.6</v>
      </c>
      <c r="I644" s="34" t="n">
        <v>37017.46499999995</v>
      </c>
      <c r="J644" s="34">
        <f>IF(E644&gt;0, (G644-I644)/E644, "")</f>
        <v/>
      </c>
      <c r="K644" s="34">
        <f>IF(F644&gt;0, (G644-I644)/F644, "")</f>
        <v/>
      </c>
      <c r="L644" s="35" t="n">
        <v>39.87</v>
      </c>
      <c r="M644" s="34">
        <f>IF(AND(ISNUMBER(L644), L644&gt;0), (J644/L644)*42, "")</f>
        <v/>
      </c>
      <c r="N644" s="34">
        <f>IF(M644&lt;&gt;"", M644/10, "")</f>
        <v/>
      </c>
      <c r="O644" s="34">
        <f>M644</f>
        <v/>
      </c>
      <c r="P644" s="34">
        <f>IF(AND(M644&lt;&gt;"", J644&lt;&gt;""), M644-J644, "")</f>
        <v/>
      </c>
      <c r="Q644" s="41" t="inlineStr">
        <is>
          <t>Matched</t>
        </is>
      </c>
      <c r="R644" s="27" t="inlineStr">
        <is>
          <t>Deductions: Oil: ₹37,017</t>
        </is>
      </c>
    </row>
    <row r="645">
      <c r="A645" s="20" t="n">
        <v>644</v>
      </c>
      <c r="B645" s="21" t="inlineStr">
        <is>
          <t>Reyansh Agro Industries</t>
        </is>
      </c>
      <c r="C645" s="21" t="inlineStr">
        <is>
          <t>INWDMSD27/0627 / PO:0235</t>
        </is>
      </c>
      <c r="D645" s="20" t="inlineStr">
        <is>
          <t>25-05-2026</t>
        </is>
      </c>
      <c r="E645" s="37" t="n">
        <v>8.92</v>
      </c>
      <c r="F645" s="38" t="n">
        <v>89.2</v>
      </c>
      <c r="G645" s="39" t="n">
        <v>701879.4</v>
      </c>
      <c r="H645" s="39" t="n">
        <v>701879.4</v>
      </c>
      <c r="I645" s="39" t="n">
        <v>27907.38891428566</v>
      </c>
      <c r="J645" s="39">
        <f>IF(E645&gt;0, (G645-I645)/E645, "")</f>
        <v/>
      </c>
      <c r="K645" s="39">
        <f>IF(F645&gt;0, (G645-I645)/F645, "")</f>
        <v/>
      </c>
      <c r="L645" s="40" t="n">
        <v>40.3</v>
      </c>
      <c r="M645" s="39">
        <f>IF(AND(ISNUMBER(L645), L645&gt;0), (J645/L645)*42, "")</f>
        <v/>
      </c>
      <c r="N645" s="39">
        <f>IF(M645&lt;&gt;"", M645/10, "")</f>
        <v/>
      </c>
      <c r="O645" s="39">
        <f>M645</f>
        <v/>
      </c>
      <c r="P645" s="39">
        <f>IF(AND(M645&lt;&gt;"", J645&lt;&gt;""), M645-J645, "")</f>
        <v/>
      </c>
      <c r="Q645" s="41" t="inlineStr">
        <is>
          <t>Matched</t>
        </is>
      </c>
      <c r="R645" s="21" t="inlineStr">
        <is>
          <t>Deductions: Oil: ₹27,741, Shortage: ₹166</t>
        </is>
      </c>
    </row>
    <row r="646">
      <c r="A646" s="26" t="n">
        <v>645</v>
      </c>
      <c r="B646" s="27" t="inlineStr">
        <is>
          <t>Reyansh Agro Industries</t>
        </is>
      </c>
      <c r="C646" s="27" t="inlineStr">
        <is>
          <t>INWDMSD27/0628 / PO:0235</t>
        </is>
      </c>
      <c r="D646" s="26" t="inlineStr">
        <is>
          <t>25-05-2026</t>
        </is>
      </c>
      <c r="E646" s="32" t="n">
        <v>8.91</v>
      </c>
      <c r="F646" s="33" t="n">
        <v>89.09999999999999</v>
      </c>
      <c r="G646" s="34" t="n">
        <v>700309.2</v>
      </c>
      <c r="H646" s="34" t="n">
        <v>700309.2</v>
      </c>
      <c r="I646" s="34" t="n">
        <v>33014.57657142852</v>
      </c>
      <c r="J646" s="34">
        <f>IF(E646&gt;0, (G646-I646)/E646, "")</f>
        <v/>
      </c>
      <c r="K646" s="34">
        <f>IF(F646&gt;0, (G646-I646)/F646, "")</f>
        <v/>
      </c>
      <c r="L646" s="35" t="n">
        <v>39.74</v>
      </c>
      <c r="M646" s="34">
        <f>IF(AND(ISNUMBER(L646), L646&gt;0), (J646/L646)*42, "")</f>
        <v/>
      </c>
      <c r="N646" s="34">
        <f>IF(M646&lt;&gt;"", M646/10, "")</f>
        <v/>
      </c>
      <c r="O646" s="34">
        <f>M646</f>
        <v/>
      </c>
      <c r="P646" s="34">
        <f>IF(AND(M646&lt;&gt;"", J646&lt;&gt;""), M646-J646, "")</f>
        <v/>
      </c>
      <c r="Q646" s="41" t="inlineStr">
        <is>
          <t>Matched</t>
        </is>
      </c>
      <c r="R646" s="27" t="inlineStr">
        <is>
          <t>Deductions: Oil: ₹33,015</t>
        </is>
      </c>
    </row>
    <row r="647">
      <c r="A647" s="20" t="n">
        <v>646</v>
      </c>
      <c r="B647" s="21" t="inlineStr">
        <is>
          <t>Reyansh Agro Industries</t>
        </is>
      </c>
      <c r="C647" s="21" t="inlineStr">
        <is>
          <t>INWDMSD27/0629 / PO:0235</t>
        </is>
      </c>
      <c r="D647" s="20" t="inlineStr">
        <is>
          <t>25-05-2026</t>
        </is>
      </c>
      <c r="E647" s="37" t="n">
        <v>8.98</v>
      </c>
      <c r="F647" s="38" t="n">
        <v>89.8</v>
      </c>
      <c r="G647" s="39" t="n">
        <v>705019.8</v>
      </c>
      <c r="H647" s="39" t="n">
        <v>705019.8</v>
      </c>
      <c r="I647" s="39" t="n">
        <v>37768.91785714286</v>
      </c>
      <c r="J647" s="39">
        <f>IF(E647&gt;0, (G647-I647)/E647, "")</f>
        <v/>
      </c>
      <c r="K647" s="39">
        <f>IF(F647&gt;0, (G647-I647)/F647, "")</f>
        <v/>
      </c>
      <c r="L647" s="40" t="n">
        <v>39.62</v>
      </c>
      <c r="M647" s="39">
        <f>IF(AND(ISNUMBER(L647), L647&gt;0), (J647/L647)*42, "")</f>
        <v/>
      </c>
      <c r="N647" s="39">
        <f>IF(M647&lt;&gt;"", M647/10, "")</f>
        <v/>
      </c>
      <c r="O647" s="39">
        <f>M647</f>
        <v/>
      </c>
      <c r="P647" s="39">
        <f>IF(AND(M647&lt;&gt;"", J647&lt;&gt;""), M647-J647, "")</f>
        <v/>
      </c>
      <c r="Q647" s="41" t="inlineStr">
        <is>
          <t>Matched</t>
        </is>
      </c>
      <c r="R647" s="21" t="inlineStr">
        <is>
          <t>Deductions: Oil: ₹37,769</t>
        </is>
      </c>
    </row>
    <row r="648">
      <c r="A648" s="26" t="n">
        <v>647</v>
      </c>
      <c r="B648" s="27" t="inlineStr">
        <is>
          <t>Reyansh Agro Industries</t>
        </is>
      </c>
      <c r="C648" s="27" t="inlineStr">
        <is>
          <t>INWDMSD27/0630 / PO:0235</t>
        </is>
      </c>
      <c r="D648" s="26" t="inlineStr">
        <is>
          <t>25-05-2026</t>
        </is>
      </c>
      <c r="E648" s="32" t="n">
        <v>9</v>
      </c>
      <c r="F648" s="33" t="n">
        <v>90</v>
      </c>
      <c r="G648" s="34" t="n">
        <v>708160.2</v>
      </c>
      <c r="H648" s="34" t="n">
        <v>708160.2</v>
      </c>
      <c r="I648" s="34" t="n">
        <v>33538.57474285709</v>
      </c>
      <c r="J648" s="34">
        <f>IF(E648&gt;0, (G648-I648)/E648, "")</f>
        <v/>
      </c>
      <c r="K648" s="34">
        <f>IF(F648&gt;0, (G648-I648)/F648, "")</f>
        <v/>
      </c>
      <c r="L648" s="35" t="n">
        <v>39.87</v>
      </c>
      <c r="M648" s="34">
        <f>IF(AND(ISNUMBER(L648), L648&gt;0), (J648/L648)*42, "")</f>
        <v/>
      </c>
      <c r="N648" s="34">
        <f>IF(M648&lt;&gt;"", M648/10, "")</f>
        <v/>
      </c>
      <c r="O648" s="34">
        <f>M648</f>
        <v/>
      </c>
      <c r="P648" s="34">
        <f>IF(AND(M648&lt;&gt;"", J648&lt;&gt;""), M648-J648, "")</f>
        <v/>
      </c>
      <c r="Q648" s="41" t="inlineStr">
        <is>
          <t>Matched</t>
        </is>
      </c>
      <c r="R648" s="27" t="inlineStr">
        <is>
          <t>Deductions: Oil: ₹33,385, Shortage: ₹154</t>
        </is>
      </c>
    </row>
    <row r="649">
      <c r="A649" s="20" t="n">
        <v>648</v>
      </c>
      <c r="B649" s="21" t="inlineStr">
        <is>
          <t>Reyansh Agro Industries</t>
        </is>
      </c>
      <c r="C649" s="21" t="inlineStr">
        <is>
          <t>INWDMSD27/0631 / PO:0235</t>
        </is>
      </c>
      <c r="D649" s="20" t="inlineStr">
        <is>
          <t>25-05-2026</t>
        </is>
      </c>
      <c r="E649" s="37" t="n">
        <v>8.940000000000001</v>
      </c>
      <c r="F649" s="38" t="n">
        <v>89.40000000000001</v>
      </c>
      <c r="G649" s="39" t="n">
        <v>701879.4</v>
      </c>
      <c r="H649" s="39" t="n">
        <v>701879.4</v>
      </c>
      <c r="I649" s="39" t="n">
        <v>26905.37699999999</v>
      </c>
      <c r="J649" s="39">
        <f>IF(E649&gt;0, (G649-I649)/E649, "")</f>
        <v/>
      </c>
      <c r="K649" s="39">
        <f>IF(F649&gt;0, (G649-I649)/F649, "")</f>
        <v/>
      </c>
      <c r="L649" s="40" t="n">
        <v>40.04</v>
      </c>
      <c r="M649" s="39">
        <f>IF(AND(ISNUMBER(L649), L649&gt;0), (J649/L649)*42, "")</f>
        <v/>
      </c>
      <c r="N649" s="39">
        <f>IF(M649&lt;&gt;"", M649/10, "")</f>
        <v/>
      </c>
      <c r="O649" s="39">
        <f>M649</f>
        <v/>
      </c>
      <c r="P649" s="39">
        <f>IF(AND(M649&lt;&gt;"", J649&lt;&gt;""), M649-J649, "")</f>
        <v/>
      </c>
      <c r="Q649" s="41" t="inlineStr">
        <is>
          <t>Matched</t>
        </is>
      </c>
      <c r="R649" s="21" t="inlineStr">
        <is>
          <t>Deductions: Oil: ₹26,905</t>
        </is>
      </c>
    </row>
    <row r="650">
      <c r="A650" s="26" t="n">
        <v>649</v>
      </c>
      <c r="B650" s="27" t="inlineStr">
        <is>
          <t>Reyansh Agro Industries</t>
        </is>
      </c>
      <c r="C650" s="27" t="inlineStr">
        <is>
          <t>INWDMSD27/0632 / PO:0235</t>
        </is>
      </c>
      <c r="D650" s="26" t="inlineStr">
        <is>
          <t>25-05-2026</t>
        </is>
      </c>
      <c r="E650" s="32" t="n">
        <v>8.890000000000001</v>
      </c>
      <c r="F650" s="33" t="n">
        <v>88.90000000000001</v>
      </c>
      <c r="G650" s="34" t="n">
        <v>698739</v>
      </c>
      <c r="H650" s="34" t="n">
        <v>698739</v>
      </c>
      <c r="I650" s="34" t="n">
        <v>28282.2928571429</v>
      </c>
      <c r="J650" s="34">
        <f>IF(E650&gt;0, (G650-I650)/E650, "")</f>
        <v/>
      </c>
      <c r="K650" s="34">
        <f>IF(F650&gt;0, (G650-I650)/F650, "")</f>
        <v/>
      </c>
      <c r="L650" s="35" t="n">
        <v>39.87</v>
      </c>
      <c r="M650" s="34">
        <f>IF(AND(ISNUMBER(L650), L650&gt;0), (J650/L650)*42, "")</f>
        <v/>
      </c>
      <c r="N650" s="34">
        <f>IF(M650&lt;&gt;"", M650/10, "")</f>
        <v/>
      </c>
      <c r="O650" s="34">
        <f>M650</f>
        <v/>
      </c>
      <c r="P650" s="34">
        <f>IF(AND(M650&lt;&gt;"", J650&lt;&gt;""), M650-J650, "")</f>
        <v/>
      </c>
      <c r="Q650" s="41" t="inlineStr">
        <is>
          <t>Matched</t>
        </is>
      </c>
      <c r="R650" s="27" t="inlineStr">
        <is>
          <t>Deductions: Oil: ₹28,282</t>
        </is>
      </c>
    </row>
    <row r="651">
      <c r="A651" s="20" t="n">
        <v>650</v>
      </c>
      <c r="B651" s="21" t="inlineStr">
        <is>
          <t>Reyansh Agro Industries</t>
        </is>
      </c>
      <c r="C651" s="21" t="inlineStr">
        <is>
          <t>INWDMSD27/0633 / PO:0235</t>
        </is>
      </c>
      <c r="D651" s="20" t="inlineStr">
        <is>
          <t>25-05-2026</t>
        </is>
      </c>
      <c r="E651" s="37" t="n">
        <v>8.68</v>
      </c>
      <c r="F651" s="38" t="n">
        <v>86.8</v>
      </c>
      <c r="G651" s="39" t="n">
        <v>682251.9</v>
      </c>
      <c r="H651" s="39" t="n">
        <v>682251.9</v>
      </c>
      <c r="I651" s="39" t="n">
        <v>27777.3987857143</v>
      </c>
      <c r="J651" s="39">
        <f>IF(E651&gt;0, (G651-I651)/E651, "")</f>
        <v/>
      </c>
      <c r="K651" s="39">
        <f>IF(F651&gt;0, (G651-I651)/F651, "")</f>
        <v/>
      </c>
      <c r="L651" s="40" t="n">
        <v>40.25</v>
      </c>
      <c r="M651" s="39">
        <f>IF(AND(ISNUMBER(L651), L651&gt;0), (J651/L651)*42, "")</f>
        <v/>
      </c>
      <c r="N651" s="39">
        <f>IF(M651&lt;&gt;"", M651/10, "")</f>
        <v/>
      </c>
      <c r="O651" s="39">
        <f>M651</f>
        <v/>
      </c>
      <c r="P651" s="39">
        <f>IF(AND(M651&lt;&gt;"", J651&lt;&gt;""), M651-J651, "")</f>
        <v/>
      </c>
      <c r="Q651" s="41" t="inlineStr">
        <is>
          <t>Matched</t>
        </is>
      </c>
      <c r="R651" s="21" t="inlineStr">
        <is>
          <t>Deductions: Oil: ₹27,777</t>
        </is>
      </c>
    </row>
    <row r="652">
      <c r="A652" s="26" t="n">
        <v>651</v>
      </c>
      <c r="B652" s="27" t="inlineStr">
        <is>
          <t>Reyansh Agro Industries</t>
        </is>
      </c>
      <c r="C652" s="27" t="inlineStr">
        <is>
          <t>INWDMSD27/0634 / PO:0235</t>
        </is>
      </c>
      <c r="D652" s="26" t="inlineStr">
        <is>
          <t>25-05-2026</t>
        </is>
      </c>
      <c r="E652" s="32" t="n">
        <v>8.68</v>
      </c>
      <c r="F652" s="33" t="n">
        <v>86.8</v>
      </c>
      <c r="G652" s="34" t="n">
        <v>682251.9</v>
      </c>
      <c r="H652" s="34" t="n">
        <v>682251.9</v>
      </c>
      <c r="I652" s="34" t="n">
        <v>28589.60342857139</v>
      </c>
      <c r="J652" s="34">
        <f>IF(E652&gt;0, (G652-I652)/E652, "")</f>
        <v/>
      </c>
      <c r="K652" s="34">
        <f>IF(F652&gt;0, (G652-I652)/F652, "")</f>
        <v/>
      </c>
      <c r="L652" s="35" t="n">
        <v>40.06</v>
      </c>
      <c r="M652" s="34">
        <f>IF(AND(ISNUMBER(L652), L652&gt;0), (J652/L652)*42, "")</f>
        <v/>
      </c>
      <c r="N652" s="34">
        <f>IF(M652&lt;&gt;"", M652/10, "")</f>
        <v/>
      </c>
      <c r="O652" s="34">
        <f>M652</f>
        <v/>
      </c>
      <c r="P652" s="34">
        <f>IF(AND(M652&lt;&gt;"", J652&lt;&gt;""), M652-J652, "")</f>
        <v/>
      </c>
      <c r="Q652" s="41" t="inlineStr">
        <is>
          <t>Matched</t>
        </is>
      </c>
      <c r="R652" s="27" t="inlineStr">
        <is>
          <t>Deductions: Oil: ₹28,590</t>
        </is>
      </c>
    </row>
    <row r="653">
      <c r="A653" s="20" t="n">
        <v>652</v>
      </c>
      <c r="B653" s="21" t="inlineStr">
        <is>
          <t>Reyansh Agro Industries</t>
        </is>
      </c>
      <c r="C653" s="21" t="inlineStr">
        <is>
          <t>INWDMSD27/0635 / PO:0235</t>
        </is>
      </c>
      <c r="D653" s="20" t="inlineStr">
        <is>
          <t>25-05-2026</t>
        </is>
      </c>
      <c r="E653" s="37" t="n">
        <v>8.67</v>
      </c>
      <c r="F653" s="38" t="n">
        <v>86.7</v>
      </c>
      <c r="G653" s="39" t="n">
        <v>680681.7</v>
      </c>
      <c r="H653" s="39" t="n">
        <v>680681.7</v>
      </c>
      <c r="I653" s="39" t="n">
        <v>19285.98149999996</v>
      </c>
      <c r="J653" s="39">
        <f>IF(E653&gt;0, (G653-I653)/E653, "")</f>
        <v/>
      </c>
      <c r="K653" s="39">
        <f>IF(F653&gt;0, (G653-I653)/F653, "")</f>
        <v/>
      </c>
      <c r="L653" s="40" t="n">
        <v>40.44</v>
      </c>
      <c r="M653" s="39">
        <f>IF(AND(ISNUMBER(L653), L653&gt;0), (J653/L653)*42, "")</f>
        <v/>
      </c>
      <c r="N653" s="39">
        <f>IF(M653&lt;&gt;"", M653/10, "")</f>
        <v/>
      </c>
      <c r="O653" s="39">
        <f>M653</f>
        <v/>
      </c>
      <c r="P653" s="39">
        <f>IF(AND(M653&lt;&gt;"", J653&lt;&gt;""), M653-J653, "")</f>
        <v/>
      </c>
      <c r="Q653" s="41" t="inlineStr">
        <is>
          <t>Matched</t>
        </is>
      </c>
      <c r="R653" s="21" t="inlineStr">
        <is>
          <t>Deductions: Oil: ₹19,286</t>
        </is>
      </c>
    </row>
    <row r="654">
      <c r="A654" s="26" t="n">
        <v>653</v>
      </c>
      <c r="B654" s="27" t="inlineStr">
        <is>
          <t>Reyansh Agro Industries</t>
        </is>
      </c>
      <c r="C654" s="27" t="inlineStr">
        <is>
          <t>INWDMSD27/0636 / PO:0235</t>
        </is>
      </c>
      <c r="D654" s="26" t="inlineStr">
        <is>
          <t>25-05-2026</t>
        </is>
      </c>
      <c r="E654" s="32" t="n">
        <v>8.58</v>
      </c>
      <c r="F654" s="33" t="n">
        <v>85.8</v>
      </c>
      <c r="G654" s="34" t="n">
        <v>675186</v>
      </c>
      <c r="H654" s="34" t="n">
        <v>675186</v>
      </c>
      <c r="I654" s="34" t="n">
        <v>17903.27085714288</v>
      </c>
      <c r="J654" s="34">
        <f>IF(E654&gt;0, (G654-I654)/E654, "")</f>
        <v/>
      </c>
      <c r="K654" s="34">
        <f>IF(F654&gt;0, (G654-I654)/F654, "")</f>
        <v/>
      </c>
      <c r="L654" s="35" t="n">
        <v>40.62</v>
      </c>
      <c r="M654" s="34">
        <f>IF(AND(ISNUMBER(L654), L654&gt;0), (J654/L654)*42, "")</f>
        <v/>
      </c>
      <c r="N654" s="34">
        <f>IF(M654&lt;&gt;"", M654/10, "")</f>
        <v/>
      </c>
      <c r="O654" s="34">
        <f>M654</f>
        <v/>
      </c>
      <c r="P654" s="34">
        <f>IF(AND(M654&lt;&gt;"", J654&lt;&gt;""), M654-J654, "")</f>
        <v/>
      </c>
      <c r="Q654" s="41" t="inlineStr">
        <is>
          <t>Matched</t>
        </is>
      </c>
      <c r="R654" s="27" t="inlineStr">
        <is>
          <t>Deductions: Oil: ₹17,683, Shortage: ₹220</t>
        </is>
      </c>
    </row>
    <row r="655">
      <c r="A655" s="20" t="n">
        <v>654</v>
      </c>
      <c r="B655" s="21" t="inlineStr">
        <is>
          <t>Shubham Traders</t>
        </is>
      </c>
      <c r="C655" s="21" t="inlineStr">
        <is>
          <t>INWDMSD27/0637 / PO:0260</t>
        </is>
      </c>
      <c r="D655" s="20" t="inlineStr">
        <is>
          <t>26-05-2026</t>
        </is>
      </c>
      <c r="E655" s="37" t="n">
        <v>30.04</v>
      </c>
      <c r="F655" s="38" t="n">
        <v>300.4</v>
      </c>
      <c r="G655" s="39" t="n">
        <v>2313850</v>
      </c>
      <c r="H655" s="39" t="n">
        <v>2313850</v>
      </c>
      <c r="I655" s="39" t="n">
        <v>138417.0466666665</v>
      </c>
      <c r="J655" s="39">
        <f>IF(E655&gt;0, (G655-I655)/E655, "")</f>
        <v/>
      </c>
      <c r="K655" s="39">
        <f>IF(F655&gt;0, (G655-I655)/F655, "")</f>
        <v/>
      </c>
      <c r="L655" s="40" t="n">
        <v>39.77</v>
      </c>
      <c r="M655" s="39">
        <f>IF(AND(ISNUMBER(L655), L655&gt;0), (J655/L655)*42, "")</f>
        <v/>
      </c>
      <c r="N655" s="39">
        <f>IF(M655&lt;&gt;"", M655/10, "")</f>
        <v/>
      </c>
      <c r="O655" s="39">
        <f>M655</f>
        <v/>
      </c>
      <c r="P655" s="39">
        <f>IF(AND(M655&lt;&gt;"", J655&lt;&gt;""), M655-J655, "")</f>
        <v/>
      </c>
      <c r="Q655" s="41" t="inlineStr">
        <is>
          <t>Matched</t>
        </is>
      </c>
      <c r="R655" s="21" t="inlineStr">
        <is>
          <t>Deductions: Oil: ₹122,854, Shortage: ₹770, Bardana: ₹6,000</t>
        </is>
      </c>
    </row>
    <row r="656">
      <c r="A656" s="26" t="n">
        <v>655</v>
      </c>
      <c r="B656" s="27" t="inlineStr">
        <is>
          <t>Reyansh Agro Industries</t>
        </is>
      </c>
      <c r="C656" s="27" t="inlineStr">
        <is>
          <t>INWDMSD27/0638 / PO:0235</t>
        </is>
      </c>
      <c r="D656" s="26" t="inlineStr">
        <is>
          <t>26-05-2026</t>
        </is>
      </c>
      <c r="E656" s="32" t="n">
        <v>8.85</v>
      </c>
      <c r="F656" s="33" t="n">
        <v>88.5</v>
      </c>
      <c r="G656" s="34" t="n">
        <v>695598.6</v>
      </c>
      <c r="H656" s="34" t="n">
        <v>695598.6</v>
      </c>
      <c r="I656" s="34" t="n">
        <v>36104.87971428571</v>
      </c>
      <c r="J656" s="34">
        <f>IF(E656&gt;0, (G656-I656)/E656, "")</f>
        <v/>
      </c>
      <c r="K656" s="34">
        <f>IF(F656&gt;0, (G656-I656)/F656, "")</f>
        <v/>
      </c>
      <c r="L656" s="35" t="n">
        <v>39.69</v>
      </c>
      <c r="M656" s="34">
        <f>IF(AND(ISNUMBER(L656), L656&gt;0), (J656/L656)*42, "")</f>
        <v/>
      </c>
      <c r="N656" s="34">
        <f>IF(M656&lt;&gt;"", M656/10, "")</f>
        <v/>
      </c>
      <c r="O656" s="34">
        <f>M656</f>
        <v/>
      </c>
      <c r="P656" s="34">
        <f>IF(AND(M656&lt;&gt;"", J656&lt;&gt;""), M656-J656, "")</f>
        <v/>
      </c>
      <c r="Q656" s="41" t="inlineStr">
        <is>
          <t>Matched</t>
        </is>
      </c>
      <c r="R656" s="27" t="inlineStr">
        <is>
          <t>Deductions: Oil: ₹36,105</t>
        </is>
      </c>
    </row>
    <row r="657">
      <c r="A657" s="20" t="n">
        <v>656</v>
      </c>
      <c r="B657" s="21" t="inlineStr">
        <is>
          <t>Reyansh Agro Industries</t>
        </is>
      </c>
      <c r="C657" s="21" t="inlineStr">
        <is>
          <t>INWDMSD27/0639 / PO:0235</t>
        </is>
      </c>
      <c r="D657" s="20" t="inlineStr">
        <is>
          <t>26-05-2026</t>
        </is>
      </c>
      <c r="E657" s="37" t="n">
        <v>9.02</v>
      </c>
      <c r="F657" s="38" t="n">
        <v>90.2</v>
      </c>
      <c r="G657" s="39" t="n">
        <v>708945.3</v>
      </c>
      <c r="H657" s="39" t="n">
        <v>708945.3</v>
      </c>
      <c r="I657" s="39" t="n">
        <v>40004.77049999996</v>
      </c>
      <c r="J657" s="39">
        <f>IF(E657&gt;0, (G657-I657)/E657, "")</f>
        <v/>
      </c>
      <c r="K657" s="39">
        <f>IF(F657&gt;0, (G657-I657)/F657, "")</f>
        <v/>
      </c>
      <c r="L657" s="40" t="n">
        <v>39.5</v>
      </c>
      <c r="M657" s="39">
        <f>IF(AND(ISNUMBER(L657), L657&gt;0), (J657/L657)*42, "")</f>
        <v/>
      </c>
      <c r="N657" s="39">
        <f>IF(M657&lt;&gt;"", M657/10, "")</f>
        <v/>
      </c>
      <c r="O657" s="39">
        <f>M657</f>
        <v/>
      </c>
      <c r="P657" s="39">
        <f>IF(AND(M657&lt;&gt;"", J657&lt;&gt;""), M657-J657, "")</f>
        <v/>
      </c>
      <c r="Q657" s="41" t="inlineStr">
        <is>
          <t>Matched</t>
        </is>
      </c>
      <c r="R657" s="21" t="inlineStr">
        <is>
          <t>Deductions: Oil: ₹40,005</t>
        </is>
      </c>
    </row>
    <row r="658">
      <c r="A658" s="26" t="n">
        <v>657</v>
      </c>
      <c r="B658" s="27" t="inlineStr">
        <is>
          <t>Reyansh Agro Industries</t>
        </is>
      </c>
      <c r="C658" s="27" t="inlineStr">
        <is>
          <t>INWDMSD27/0640 / PO:0247</t>
        </is>
      </c>
      <c r="D658" s="26" t="inlineStr">
        <is>
          <t>26-05-2026</t>
        </is>
      </c>
      <c r="E658" s="32" t="n">
        <v>8.790000000000001</v>
      </c>
      <c r="F658" s="33" t="n">
        <v>87.90000000000001</v>
      </c>
      <c r="G658" s="34" t="n">
        <v>688248</v>
      </c>
      <c r="H658" s="34" t="n">
        <v>688248</v>
      </c>
      <c r="I658" s="34" t="n">
        <v>32118.24000000002</v>
      </c>
      <c r="J658" s="34">
        <f>IF(E658&gt;0, (G658-I658)/E658, "")</f>
        <v/>
      </c>
      <c r="K658" s="34">
        <f>IF(F658&gt;0, (G658-I658)/F658, "")</f>
        <v/>
      </c>
      <c r="L658" s="35" t="n">
        <v>40.22</v>
      </c>
      <c r="M658" s="34">
        <f>IF(AND(ISNUMBER(L658), L658&gt;0), (J658/L658)*42, "")</f>
        <v/>
      </c>
      <c r="N658" s="34">
        <f>IF(M658&lt;&gt;"", M658/10, "")</f>
        <v/>
      </c>
      <c r="O658" s="34">
        <f>M658</f>
        <v/>
      </c>
      <c r="P658" s="34">
        <f>IF(AND(M658&lt;&gt;"", J658&lt;&gt;""), M658-J658, "")</f>
        <v/>
      </c>
      <c r="Q658" s="41" t="inlineStr">
        <is>
          <t>Matched</t>
        </is>
      </c>
      <c r="R658" s="27" t="inlineStr">
        <is>
          <t>Deductions: Oil: ₹32,118</t>
        </is>
      </c>
    </row>
    <row r="659">
      <c r="A659" s="20" t="n">
        <v>658</v>
      </c>
      <c r="B659" s="21" t="inlineStr">
        <is>
          <t>Reyansh Agro Industries</t>
        </is>
      </c>
      <c r="C659" s="21" t="inlineStr">
        <is>
          <t>INWDMSD27/0641 / PO:0247</t>
        </is>
      </c>
      <c r="D659" s="20" t="inlineStr">
        <is>
          <t>26-05-2026</t>
        </is>
      </c>
      <c r="E659" s="37" t="n">
        <v>8.890000000000001</v>
      </c>
      <c r="F659" s="38" t="n">
        <v>88.90000000000001</v>
      </c>
      <c r="G659" s="39" t="n">
        <v>696069</v>
      </c>
      <c r="H659" s="39" t="n">
        <v>696069</v>
      </c>
      <c r="I659" s="39" t="n">
        <v>35134.91142857139</v>
      </c>
      <c r="J659" s="39">
        <f>IF(E659&gt;0, (G659-I659)/E659, "")</f>
        <v/>
      </c>
      <c r="K659" s="39">
        <f>IF(F659&gt;0, (G659-I659)/F659, "")</f>
        <v/>
      </c>
      <c r="L659" s="40" t="n">
        <v>39.64</v>
      </c>
      <c r="M659" s="39">
        <f>IF(AND(ISNUMBER(L659), L659&gt;0), (J659/L659)*42, "")</f>
        <v/>
      </c>
      <c r="N659" s="39">
        <f>IF(M659&lt;&gt;"", M659/10, "")</f>
        <v/>
      </c>
      <c r="O659" s="39">
        <f>M659</f>
        <v/>
      </c>
      <c r="P659" s="39">
        <f>IF(AND(M659&lt;&gt;"", J659&lt;&gt;""), M659-J659, "")</f>
        <v/>
      </c>
      <c r="Q659" s="41" t="inlineStr">
        <is>
          <t>Matched</t>
        </is>
      </c>
      <c r="R659" s="21" t="inlineStr">
        <is>
          <t>Deductions: Oil: ₹35,135</t>
        </is>
      </c>
    </row>
    <row r="660">
      <c r="A660" s="26" t="n">
        <v>659</v>
      </c>
      <c r="B660" s="27" t="inlineStr">
        <is>
          <t>Reyansh Agro Industries</t>
        </is>
      </c>
      <c r="C660" s="27" t="inlineStr">
        <is>
          <t>INWDMSD27/0642 / PO:0247</t>
        </is>
      </c>
      <c r="D660" s="26" t="inlineStr">
        <is>
          <t>26-05-2026</t>
        </is>
      </c>
      <c r="E660" s="32" t="n">
        <v>8.82</v>
      </c>
      <c r="F660" s="33" t="n">
        <v>88.2</v>
      </c>
      <c r="G660" s="34" t="n">
        <v>690594.3</v>
      </c>
      <c r="H660" s="34" t="n">
        <v>690594.3</v>
      </c>
      <c r="I660" s="34" t="n">
        <v>36996.12321428571</v>
      </c>
      <c r="J660" s="34">
        <f>IF(E660&gt;0, (G660-I660)/E660, "")</f>
        <v/>
      </c>
      <c r="K660" s="34">
        <f>IF(F660&gt;0, (G660-I660)/F660, "")</f>
        <v/>
      </c>
      <c r="L660" s="35" t="n">
        <v>39.82</v>
      </c>
      <c r="M660" s="34">
        <f>IF(AND(ISNUMBER(L660), L660&gt;0), (J660/L660)*42, "")</f>
        <v/>
      </c>
      <c r="N660" s="34">
        <f>IF(M660&lt;&gt;"", M660/10, "")</f>
        <v/>
      </c>
      <c r="O660" s="34">
        <f>M660</f>
        <v/>
      </c>
      <c r="P660" s="34">
        <f>IF(AND(M660&lt;&gt;"", J660&lt;&gt;""), M660-J660, "")</f>
        <v/>
      </c>
      <c r="Q660" s="41" t="inlineStr">
        <is>
          <t>Matched</t>
        </is>
      </c>
      <c r="R660" s="27" t="inlineStr">
        <is>
          <t>Deductions: Oil: ₹36,996</t>
        </is>
      </c>
    </row>
    <row r="661">
      <c r="A661" s="20" t="n">
        <v>660</v>
      </c>
      <c r="B661" s="21" t="inlineStr">
        <is>
          <t>Reyansh Agro Industries</t>
        </is>
      </c>
      <c r="C661" s="21" t="inlineStr">
        <is>
          <t>INWDMSD27/0643 / PO:0247</t>
        </is>
      </c>
      <c r="D661" s="20" t="inlineStr">
        <is>
          <t>26-05-2026</t>
        </is>
      </c>
      <c r="E661" s="37" t="n">
        <v>8.66</v>
      </c>
      <c r="F661" s="38" t="n">
        <v>86.59999999999999</v>
      </c>
      <c r="G661" s="39" t="n">
        <v>677298.6</v>
      </c>
      <c r="H661" s="39" t="n">
        <v>677298.6</v>
      </c>
      <c r="I661" s="39" t="n">
        <v>22415.35842857144</v>
      </c>
      <c r="J661" s="39">
        <f>IF(E661&gt;0, (G661-I661)/E661, "")</f>
        <v/>
      </c>
      <c r="K661" s="39">
        <f>IF(F661&gt;0, (G661-I661)/F661, "")</f>
        <v/>
      </c>
      <c r="L661" s="40" t="n">
        <v>40.52</v>
      </c>
      <c r="M661" s="39">
        <f>IF(AND(ISNUMBER(L661), L661&gt;0), (J661/L661)*42, "")</f>
        <v/>
      </c>
      <c r="N661" s="39">
        <f>IF(M661&lt;&gt;"", M661/10, "")</f>
        <v/>
      </c>
      <c r="O661" s="39">
        <f>M661</f>
        <v/>
      </c>
      <c r="P661" s="39">
        <f>IF(AND(M661&lt;&gt;"", J661&lt;&gt;""), M661-J661, "")</f>
        <v/>
      </c>
      <c r="Q661" s="41" t="inlineStr">
        <is>
          <t>Matched</t>
        </is>
      </c>
      <c r="R661" s="21" t="inlineStr">
        <is>
          <t>Deductions: Oil: ₹22,415</t>
        </is>
      </c>
    </row>
    <row r="662">
      <c r="A662" s="26" t="n">
        <v>661</v>
      </c>
      <c r="B662" s="27" t="inlineStr">
        <is>
          <t>Reyansh Agro Industries</t>
        </is>
      </c>
      <c r="C662" s="27" t="inlineStr">
        <is>
          <t>INWDMSD27/0644 / PO:0235</t>
        </is>
      </c>
      <c r="D662" s="26" t="inlineStr">
        <is>
          <t>26-05-2026</t>
        </is>
      </c>
      <c r="E662" s="32" t="n">
        <v>8.83</v>
      </c>
      <c r="F662" s="33" t="n">
        <v>88.3</v>
      </c>
      <c r="G662" s="34" t="n">
        <v>694028.4</v>
      </c>
      <c r="H662" s="34" t="n">
        <v>694028.4</v>
      </c>
      <c r="I662" s="34" t="n">
        <v>21151.34171428573</v>
      </c>
      <c r="J662" s="34">
        <f>IF(E662&gt;0, (G662-I662)/E662, "")</f>
        <v/>
      </c>
      <c r="K662" s="34">
        <f>IF(F662&gt;0, (G662-I662)/F662, "")</f>
        <v/>
      </c>
      <c r="L662" s="35" t="n">
        <v>40.56</v>
      </c>
      <c r="M662" s="34">
        <f>IF(AND(ISNUMBER(L662), L662&gt;0), (J662/L662)*42, "")</f>
        <v/>
      </c>
      <c r="N662" s="34">
        <f>IF(M662&lt;&gt;"", M662/10, "")</f>
        <v/>
      </c>
      <c r="O662" s="34">
        <f>M662</f>
        <v/>
      </c>
      <c r="P662" s="34">
        <f>IF(AND(M662&lt;&gt;"", J662&lt;&gt;""), M662-J662, "")</f>
        <v/>
      </c>
      <c r="Q662" s="41" t="inlineStr">
        <is>
          <t>Matched</t>
        </is>
      </c>
      <c r="R662" s="27" t="inlineStr">
        <is>
          <t>Deductions: Oil: ₹21,151</t>
        </is>
      </c>
    </row>
    <row r="663">
      <c r="A663" s="20" t="n">
        <v>662</v>
      </c>
      <c r="B663" s="21" t="inlineStr">
        <is>
          <t>Reyansh Agro Industries</t>
        </is>
      </c>
      <c r="C663" s="21" t="inlineStr">
        <is>
          <t>INWDMSD27/0645 / PO:0247</t>
        </is>
      </c>
      <c r="D663" s="20" t="inlineStr">
        <is>
          <t>26-05-2026</t>
        </is>
      </c>
      <c r="E663" s="37" t="n">
        <v>8.809999999999999</v>
      </c>
      <c r="F663" s="38" t="n">
        <v>88.09999999999999</v>
      </c>
      <c r="G663" s="39" t="n">
        <v>689030.1</v>
      </c>
      <c r="H663" s="39" t="n">
        <v>689030.1</v>
      </c>
      <c r="I663" s="39" t="n">
        <v>44130.73735714282</v>
      </c>
      <c r="J663" s="39">
        <f>IF(E663&gt;0, (G663-I663)/E663, "")</f>
        <v/>
      </c>
      <c r="K663" s="39">
        <f>IF(F663&gt;0, (G663-I663)/F663, "")</f>
        <v/>
      </c>
      <c r="L663" s="40" t="n">
        <v>39</v>
      </c>
      <c r="M663" s="39">
        <f>IF(AND(ISNUMBER(L663), L663&gt;0), (J663/L663)*42, "")</f>
        <v/>
      </c>
      <c r="N663" s="39">
        <f>IF(M663&lt;&gt;"", M663/10, "")</f>
        <v/>
      </c>
      <c r="O663" s="39">
        <f>M663</f>
        <v/>
      </c>
      <c r="P663" s="39">
        <f>IF(AND(M663&lt;&gt;"", J663&lt;&gt;""), M663-J663, "")</f>
        <v/>
      </c>
      <c r="Q663" s="41" t="inlineStr">
        <is>
          <t>Matched</t>
        </is>
      </c>
      <c r="R663" s="21" t="inlineStr">
        <is>
          <t>Deductions: Oil: ₹44,131</t>
        </is>
      </c>
    </row>
    <row r="664">
      <c r="A664" s="26" t="n">
        <v>663</v>
      </c>
      <c r="B664" s="27" t="inlineStr">
        <is>
          <t>Reyansh Agro Industries</t>
        </is>
      </c>
      <c r="C664" s="27" t="inlineStr">
        <is>
          <t>INWDMSD27/0646 / PO:0247</t>
        </is>
      </c>
      <c r="D664" s="26" t="inlineStr">
        <is>
          <t>26-05-2026</t>
        </is>
      </c>
      <c r="E664" s="32" t="n">
        <v>8.859999999999999</v>
      </c>
      <c r="F664" s="33" t="n">
        <v>88.59999999999999</v>
      </c>
      <c r="G664" s="34" t="n">
        <v>692940.6</v>
      </c>
      <c r="H664" s="34" t="n">
        <v>692940.6</v>
      </c>
      <c r="I664" s="34" t="n">
        <v>46855.98342857148</v>
      </c>
      <c r="J664" s="34">
        <f>IF(E664&gt;0, (G664-I664)/E664, "")</f>
        <v/>
      </c>
      <c r="K664" s="34">
        <f>IF(F664&gt;0, (G664-I664)/F664, "")</f>
        <v/>
      </c>
      <c r="L664" s="35" t="n">
        <v>39.21</v>
      </c>
      <c r="M664" s="34">
        <f>IF(AND(ISNUMBER(L664), L664&gt;0), (J664/L664)*42, "")</f>
        <v/>
      </c>
      <c r="N664" s="34">
        <f>IF(M664&lt;&gt;"", M664/10, "")</f>
        <v/>
      </c>
      <c r="O664" s="34">
        <f>M664</f>
        <v/>
      </c>
      <c r="P664" s="34">
        <f>IF(AND(M664&lt;&gt;"", J664&lt;&gt;""), M664-J664, "")</f>
        <v/>
      </c>
      <c r="Q664" s="41" t="inlineStr">
        <is>
          <t>Matched</t>
        </is>
      </c>
      <c r="R664" s="27" t="inlineStr">
        <is>
          <t>Deductions: Oil: ₹46,856</t>
        </is>
      </c>
    </row>
    <row r="665">
      <c r="A665" s="20" t="n">
        <v>664</v>
      </c>
      <c r="B665" s="21" t="inlineStr">
        <is>
          <t>Reyansh Agro Industries</t>
        </is>
      </c>
      <c r="C665" s="21" t="inlineStr">
        <is>
          <t>INWDMSD27/0647 / PO:0247</t>
        </is>
      </c>
      <c r="D665" s="20" t="inlineStr">
        <is>
          <t>26-05-2026</t>
        </is>
      </c>
      <c r="E665" s="37" t="n">
        <v>9.290000000000001</v>
      </c>
      <c r="F665" s="38" t="n">
        <v>92.90000000000001</v>
      </c>
      <c r="G665" s="39" t="n">
        <v>727353</v>
      </c>
      <c r="H665" s="39" t="n">
        <v>727353</v>
      </c>
      <c r="I665" s="39" t="n">
        <v>41909.38714285717</v>
      </c>
      <c r="J665" s="39">
        <f>IF(E665&gt;0, (G665-I665)/E665, "")</f>
        <v/>
      </c>
      <c r="K665" s="39">
        <f>IF(F665&gt;0, (G665-I665)/F665, "")</f>
        <v/>
      </c>
      <c r="L665" s="40" t="n">
        <v>39.34</v>
      </c>
      <c r="M665" s="39">
        <f>IF(AND(ISNUMBER(L665), L665&gt;0), (J665/L665)*42, "")</f>
        <v/>
      </c>
      <c r="N665" s="39">
        <f>IF(M665&lt;&gt;"", M665/10, "")</f>
        <v/>
      </c>
      <c r="O665" s="39">
        <f>M665</f>
        <v/>
      </c>
      <c r="P665" s="39">
        <f>IF(AND(M665&lt;&gt;"", J665&lt;&gt;""), M665-J665, "")</f>
        <v/>
      </c>
      <c r="Q665" s="41" t="inlineStr">
        <is>
          <t>Matched</t>
        </is>
      </c>
      <c r="R665" s="21" t="inlineStr">
        <is>
          <t>Deductions: Oil: ₹41,909</t>
        </is>
      </c>
    </row>
    <row r="666">
      <c r="A666" s="26" t="n">
        <v>665</v>
      </c>
      <c r="B666" s="27" t="inlineStr">
        <is>
          <t>Reyansh Agro Industries</t>
        </is>
      </c>
      <c r="C666" s="27" t="inlineStr">
        <is>
          <t>INWDMSD27/0648 / PO:0247</t>
        </is>
      </c>
      <c r="D666" s="26" t="inlineStr">
        <is>
          <t>26-05-2026</t>
        </is>
      </c>
      <c r="E666" s="32" t="n">
        <v>8.85</v>
      </c>
      <c r="F666" s="33" t="n">
        <v>88.5</v>
      </c>
      <c r="G666" s="34" t="n">
        <v>692940.6</v>
      </c>
      <c r="H666" s="34" t="n">
        <v>692940.6</v>
      </c>
      <c r="I666" s="34" t="n">
        <v>44711.16728571429</v>
      </c>
      <c r="J666" s="34">
        <f>IF(E666&gt;0, (G666-I666)/E666, "")</f>
        <v/>
      </c>
      <c r="K666" s="34">
        <f>IF(F666&gt;0, (G666-I666)/F666, "")</f>
        <v/>
      </c>
      <c r="L666" s="35" t="n">
        <v>38.82</v>
      </c>
      <c r="M666" s="34">
        <f>IF(AND(ISNUMBER(L666), L666&gt;0), (J666/L666)*42, "")</f>
        <v/>
      </c>
      <c r="N666" s="34">
        <f>IF(M666&lt;&gt;"", M666/10, "")</f>
        <v/>
      </c>
      <c r="O666" s="34">
        <f>M666</f>
        <v/>
      </c>
      <c r="P666" s="34">
        <f>IF(AND(M666&lt;&gt;"", J666&lt;&gt;""), M666-J666, "")</f>
        <v/>
      </c>
      <c r="Q666" s="41" t="inlineStr">
        <is>
          <t>Matched</t>
        </is>
      </c>
      <c r="R666" s="27" t="inlineStr">
        <is>
          <t>Deductions: Oil: ₹44,711</t>
        </is>
      </c>
    </row>
    <row r="667">
      <c r="A667" s="20" t="n">
        <v>666</v>
      </c>
      <c r="B667" s="21" t="inlineStr">
        <is>
          <t>Reyansh Agro Industries</t>
        </is>
      </c>
      <c r="C667" s="21" t="inlineStr">
        <is>
          <t>INWDMSD27/0649 / PO:0247</t>
        </is>
      </c>
      <c r="D667" s="20" t="inlineStr">
        <is>
          <t>26-05-2026</t>
        </is>
      </c>
      <c r="E667" s="37" t="n">
        <v>9.290000000000001</v>
      </c>
      <c r="F667" s="38" t="n">
        <v>92.90000000000001</v>
      </c>
      <c r="G667" s="39" t="n">
        <v>727353</v>
      </c>
      <c r="H667" s="39" t="n">
        <v>727353</v>
      </c>
      <c r="I667" s="39" t="n">
        <v>37406.72571428565</v>
      </c>
      <c r="J667" s="39">
        <f>IF(E667&gt;0, (G667-I667)/E667, "")</f>
        <v/>
      </c>
      <c r="K667" s="39">
        <f>IF(F667&gt;0, (G667-I667)/F667, "")</f>
        <v/>
      </c>
      <c r="L667" s="40" t="n">
        <v>39.58</v>
      </c>
      <c r="M667" s="39">
        <f>IF(AND(ISNUMBER(L667), L667&gt;0), (J667/L667)*42, "")</f>
        <v/>
      </c>
      <c r="N667" s="39">
        <f>IF(M667&lt;&gt;"", M667/10, "")</f>
        <v/>
      </c>
      <c r="O667" s="39">
        <f>M667</f>
        <v/>
      </c>
      <c r="P667" s="39">
        <f>IF(AND(M667&lt;&gt;"", J667&lt;&gt;""), M667-J667, "")</f>
        <v/>
      </c>
      <c r="Q667" s="41" t="inlineStr">
        <is>
          <t>Matched</t>
        </is>
      </c>
      <c r="R667" s="21" t="inlineStr">
        <is>
          <t>Deductions: Oil: ₹37,407</t>
        </is>
      </c>
    </row>
    <row r="668">
      <c r="A668" s="26" t="n">
        <v>667</v>
      </c>
      <c r="B668" s="27" t="inlineStr">
        <is>
          <t>Reyansh Agro Industries</t>
        </is>
      </c>
      <c r="C668" s="27" t="inlineStr">
        <is>
          <t>INWDMSD27/0650 / PO:0247</t>
        </is>
      </c>
      <c r="D668" s="26" t="inlineStr">
        <is>
          <t>26-05-2026</t>
        </is>
      </c>
      <c r="E668" s="32" t="n">
        <v>9</v>
      </c>
      <c r="F668" s="33" t="n">
        <v>90</v>
      </c>
      <c r="G668" s="34" t="n">
        <v>703890</v>
      </c>
      <c r="H668" s="34" t="n">
        <v>703890</v>
      </c>
      <c r="I668" s="34" t="n">
        <v>32848.20000000002</v>
      </c>
      <c r="J668" s="34">
        <f>IF(E668&gt;0, (G668-I668)/E668, "")</f>
        <v/>
      </c>
      <c r="K668" s="34">
        <f>IF(F668&gt;0, (G668-I668)/F668, "")</f>
        <v/>
      </c>
      <c r="L668" s="35" t="n">
        <v>39.68</v>
      </c>
      <c r="M668" s="34">
        <f>IF(AND(ISNUMBER(L668), L668&gt;0), (J668/L668)*42, "")</f>
        <v/>
      </c>
      <c r="N668" s="34">
        <f>IF(M668&lt;&gt;"", M668/10, "")</f>
        <v/>
      </c>
      <c r="O668" s="34">
        <f>M668</f>
        <v/>
      </c>
      <c r="P668" s="34">
        <f>IF(AND(M668&lt;&gt;"", J668&lt;&gt;""), M668-J668, "")</f>
        <v/>
      </c>
      <c r="Q668" s="41" t="inlineStr">
        <is>
          <t>Matched</t>
        </is>
      </c>
      <c r="R668" s="27" t="inlineStr">
        <is>
          <t>Deductions: Oil: ₹32,848</t>
        </is>
      </c>
    </row>
    <row r="669">
      <c r="A669" s="20" t="n">
        <v>668</v>
      </c>
      <c r="B669" s="21" t="inlineStr">
        <is>
          <t>Reyansh Agro Industries</t>
        </is>
      </c>
      <c r="C669" s="21" t="inlineStr">
        <is>
          <t>INWDMSD27/0651 / PO:0247</t>
        </is>
      </c>
      <c r="D669" s="20" t="inlineStr">
        <is>
          <t>26-05-2026</t>
        </is>
      </c>
      <c r="E669" s="37" t="n">
        <v>9.209999999999999</v>
      </c>
      <c r="F669" s="38" t="n">
        <v>92.09999999999999</v>
      </c>
      <c r="G669" s="39" t="n">
        <v>720314.1</v>
      </c>
      <c r="H669" s="39" t="n">
        <v>720314.1</v>
      </c>
      <c r="I669" s="39" t="n">
        <v>33614.65800000002</v>
      </c>
      <c r="J669" s="39">
        <f>IF(E669&gt;0, (G669-I669)/E669, "")</f>
        <v/>
      </c>
      <c r="K669" s="39">
        <f>IF(F669&gt;0, (G669-I669)/F669, "")</f>
        <v/>
      </c>
      <c r="L669" s="40" t="n">
        <v>40</v>
      </c>
      <c r="M669" s="39">
        <f>IF(AND(ISNUMBER(L669), L669&gt;0), (J669/L669)*42, "")</f>
        <v/>
      </c>
      <c r="N669" s="39">
        <f>IF(M669&lt;&gt;"", M669/10, "")</f>
        <v/>
      </c>
      <c r="O669" s="39">
        <f>M669</f>
        <v/>
      </c>
      <c r="P669" s="39">
        <f>IF(AND(M669&lt;&gt;"", J669&lt;&gt;""), M669-J669, "")</f>
        <v/>
      </c>
      <c r="Q669" s="41" t="inlineStr">
        <is>
          <t>Matched</t>
        </is>
      </c>
      <c r="R669" s="21" t="inlineStr">
        <is>
          <t>Deductions: Oil: ₹33,615</t>
        </is>
      </c>
    </row>
    <row r="670">
      <c r="A670" s="26" t="n">
        <v>669</v>
      </c>
      <c r="B670" s="27" t="inlineStr">
        <is>
          <t>Reyansh Agro Industries</t>
        </is>
      </c>
      <c r="C670" s="27" t="inlineStr">
        <is>
          <t>INWDMSD27/0652 / PO:0247</t>
        </is>
      </c>
      <c r="D670" s="26" t="inlineStr">
        <is>
          <t>27-05-2026</t>
        </is>
      </c>
      <c r="E670" s="32" t="n">
        <v>8.68</v>
      </c>
      <c r="F670" s="33" t="n">
        <v>86.8</v>
      </c>
      <c r="G670" s="34" t="n">
        <v>681209.1</v>
      </c>
      <c r="H670" s="34" t="n">
        <v>681209.1</v>
      </c>
      <c r="I670" s="34" t="n">
        <v>40721.07930000005</v>
      </c>
      <c r="J670" s="34">
        <f>IF(E670&gt;0, (G670-I670)/E670, "")</f>
        <v/>
      </c>
      <c r="K670" s="34">
        <f>IF(F670&gt;0, (G670-I670)/F670, "")</f>
        <v/>
      </c>
      <c r="L670" s="35" t="n">
        <v>39.6</v>
      </c>
      <c r="M670" s="34">
        <f>IF(AND(ISNUMBER(L670), L670&gt;0), (J670/L670)*42, "")</f>
        <v/>
      </c>
      <c r="N670" s="34">
        <f>IF(M670&lt;&gt;"", M670/10, "")</f>
        <v/>
      </c>
      <c r="O670" s="34">
        <f>M670</f>
        <v/>
      </c>
      <c r="P670" s="34">
        <f>IF(AND(M670&lt;&gt;"", J670&lt;&gt;""), M670-J670, "")</f>
        <v/>
      </c>
      <c r="Q670" s="41" t="inlineStr">
        <is>
          <t>Matched</t>
        </is>
      </c>
      <c r="R670" s="27" t="inlineStr">
        <is>
          <t>Deductions: Oil: ₹39,737, Shortage: ₹984</t>
        </is>
      </c>
    </row>
    <row r="671">
      <c r="A671" s="20" t="n">
        <v>670</v>
      </c>
      <c r="B671" s="21" t="inlineStr">
        <is>
          <t>Reyansh Agro Industries</t>
        </is>
      </c>
      <c r="C671" s="21" t="inlineStr">
        <is>
          <t>INWDMSD27/0653 / PO:0247</t>
        </is>
      </c>
      <c r="D671" s="20" t="inlineStr">
        <is>
          <t>27-05-2026</t>
        </is>
      </c>
      <c r="E671" s="37" t="n">
        <v>8.690000000000001</v>
      </c>
      <c r="F671" s="38" t="n">
        <v>86.90000000000001</v>
      </c>
      <c r="G671" s="39" t="n">
        <v>681209.1</v>
      </c>
      <c r="H671" s="39" t="n">
        <v>681209.1</v>
      </c>
      <c r="I671" s="39" t="n">
        <v>39776.78665714282</v>
      </c>
      <c r="J671" s="39">
        <f>IF(E671&gt;0, (G671-I671)/E671, "")</f>
        <v/>
      </c>
      <c r="K671" s="39">
        <f>IF(F671&gt;0, (G671-I671)/F671, "")</f>
        <v/>
      </c>
      <c r="L671" s="40" t="n">
        <v>39.55</v>
      </c>
      <c r="M671" s="39">
        <f>IF(AND(ISNUMBER(L671), L671&gt;0), (J671/L671)*42, "")</f>
        <v/>
      </c>
      <c r="N671" s="39">
        <f>IF(M671&lt;&gt;"", M671/10, "")</f>
        <v/>
      </c>
      <c r="O671" s="39">
        <f>M671</f>
        <v/>
      </c>
      <c r="P671" s="39">
        <f>IF(AND(M671&lt;&gt;"", J671&lt;&gt;""), M671-J671, "")</f>
        <v/>
      </c>
      <c r="Q671" s="41" t="inlineStr">
        <is>
          <t>Matched</t>
        </is>
      </c>
      <c r="R671" s="21" t="inlineStr">
        <is>
          <t>Deductions: Oil: ₹39,575, Shortage: ₹202</t>
        </is>
      </c>
    </row>
    <row r="672">
      <c r="A672" s="26" t="n">
        <v>671</v>
      </c>
      <c r="B672" s="27" t="inlineStr">
        <is>
          <t>Reyansh Agro Industries</t>
        </is>
      </c>
      <c r="C672" s="27" t="inlineStr">
        <is>
          <t>INWDMSD27/0654 / PO:0247</t>
        </is>
      </c>
      <c r="D672" s="26" t="inlineStr">
        <is>
          <t>27-05-2026</t>
        </is>
      </c>
      <c r="E672" s="32" t="n">
        <v>8.67</v>
      </c>
      <c r="F672" s="33" t="n">
        <v>86.7</v>
      </c>
      <c r="G672" s="34" t="n">
        <v>681209.1</v>
      </c>
      <c r="H672" s="34" t="n">
        <v>681209.1</v>
      </c>
      <c r="I672" s="34" t="n">
        <v>40854.40872857137</v>
      </c>
      <c r="J672" s="34">
        <f>IF(E672&gt;0, (G672-I672)/E672, "")</f>
        <v/>
      </c>
      <c r="K672" s="34">
        <f>IF(F672&gt;0, (G672-I672)/F672, "")</f>
        <v/>
      </c>
      <c r="L672" s="35" t="n">
        <v>39.19</v>
      </c>
      <c r="M672" s="34">
        <f>IF(AND(ISNUMBER(L672), L672&gt;0), (J672/L672)*42, "")</f>
        <v/>
      </c>
      <c r="N672" s="34">
        <f>IF(M672&lt;&gt;"", M672/10, "")</f>
        <v/>
      </c>
      <c r="O672" s="34">
        <f>M672</f>
        <v/>
      </c>
      <c r="P672" s="34">
        <f>IF(AND(M672&lt;&gt;"", J672&lt;&gt;""), M672-J672, "")</f>
        <v/>
      </c>
      <c r="Q672" s="41" t="inlineStr">
        <is>
          <t>Matched</t>
        </is>
      </c>
      <c r="R672" s="27" t="inlineStr">
        <is>
          <t>Deductions: Oil: ₹39,088, Shortage: ₹1,766</t>
        </is>
      </c>
    </row>
    <row r="673">
      <c r="A673" s="20" t="n">
        <v>672</v>
      </c>
      <c r="B673" s="21" t="inlineStr">
        <is>
          <t>Reyansh Agro Industries</t>
        </is>
      </c>
      <c r="C673" s="21" t="inlineStr">
        <is>
          <t>INWDMSD27/0655 / PO:0247</t>
        </is>
      </c>
      <c r="D673" s="20" t="inlineStr">
        <is>
          <t>27-05-2026</t>
        </is>
      </c>
      <c r="E673" s="37" t="n">
        <v>8.58</v>
      </c>
      <c r="F673" s="38" t="n">
        <v>85.8</v>
      </c>
      <c r="G673" s="39" t="n">
        <v>673388.1</v>
      </c>
      <c r="H673" s="39" t="n">
        <v>673388.1</v>
      </c>
      <c r="I673" s="39" t="n">
        <v>38997.85229999996</v>
      </c>
      <c r="J673" s="39">
        <f>IF(E673&gt;0, (G673-I673)/E673, "")</f>
        <v/>
      </c>
      <c r="K673" s="39">
        <f>IF(F673&gt;0, (G673-I673)/F673, "")</f>
        <v/>
      </c>
      <c r="L673" s="40" t="n">
        <v>39.42</v>
      </c>
      <c r="M673" s="39">
        <f>IF(AND(ISNUMBER(L673), L673&gt;0), (J673/L673)*42, "")</f>
        <v/>
      </c>
      <c r="N673" s="39">
        <f>IF(M673&lt;&gt;"", M673/10, "")</f>
        <v/>
      </c>
      <c r="O673" s="39">
        <f>M673</f>
        <v/>
      </c>
      <c r="P673" s="39">
        <f>IF(AND(M673&lt;&gt;"", J673&lt;&gt;""), M673-J673, "")</f>
        <v/>
      </c>
      <c r="Q673" s="41" t="inlineStr">
        <is>
          <t>Matched</t>
        </is>
      </c>
      <c r="R673" s="21" t="inlineStr">
        <is>
          <t>Deductions: Oil: ₹37,998, Shortage: ₹1,000</t>
        </is>
      </c>
    </row>
    <row r="674">
      <c r="A674" s="26" t="n">
        <v>673</v>
      </c>
      <c r="B674" s="27" t="inlineStr">
        <is>
          <t>Reyansh Agro Industries</t>
        </is>
      </c>
      <c r="C674" s="27" t="inlineStr">
        <is>
          <t>INWDMSD27/0656 / PO:0247</t>
        </is>
      </c>
      <c r="D674" s="26" t="inlineStr">
        <is>
          <t>27-05-2026</t>
        </is>
      </c>
      <c r="E674" s="32" t="n">
        <v>8.6</v>
      </c>
      <c r="F674" s="33" t="n">
        <v>86</v>
      </c>
      <c r="G674" s="34" t="n">
        <v>674952.3</v>
      </c>
      <c r="H674" s="34" t="n">
        <v>674952.3</v>
      </c>
      <c r="I674" s="34" t="n">
        <v>35868.93090000003</v>
      </c>
      <c r="J674" s="34">
        <f>IF(E674&gt;0, (G674-I674)/E674, "")</f>
        <v/>
      </c>
      <c r="K674" s="34">
        <f>IF(F674&gt;0, (G674-I674)/F674, "")</f>
        <v/>
      </c>
      <c r="L674" s="35" t="n">
        <v>39.8</v>
      </c>
      <c r="M674" s="34">
        <f>IF(AND(ISNUMBER(L674), L674&gt;0), (J674/L674)*42, "")</f>
        <v/>
      </c>
      <c r="N674" s="34">
        <f>IF(M674&lt;&gt;"", M674/10, "")</f>
        <v/>
      </c>
      <c r="O674" s="34">
        <f>M674</f>
        <v/>
      </c>
      <c r="P674" s="34">
        <f>IF(AND(M674&lt;&gt;"", J674&lt;&gt;""), M674-J674, "")</f>
        <v/>
      </c>
      <c r="Q674" s="41" t="inlineStr">
        <is>
          <t>Matched</t>
        </is>
      </c>
      <c r="R674" s="27" t="inlineStr">
        <is>
          <t>Deductions: Oil: ₹34,873, Shortage: ₹996</t>
        </is>
      </c>
    </row>
    <row r="675">
      <c r="A675" s="20" t="n">
        <v>674</v>
      </c>
      <c r="B675" s="21" t="inlineStr">
        <is>
          <t>Reyansh Agro Industries</t>
        </is>
      </c>
      <c r="C675" s="21" t="inlineStr">
        <is>
          <t>INWDMSD27/0657 / PO:0247</t>
        </is>
      </c>
      <c r="D675" s="20" t="inlineStr">
        <is>
          <t>27-05-2026</t>
        </is>
      </c>
      <c r="E675" s="37" t="n">
        <v>8.559999999999999</v>
      </c>
      <c r="F675" s="38" t="n">
        <v>85.59999999999999</v>
      </c>
      <c r="G675" s="39" t="n">
        <v>671823.9</v>
      </c>
      <c r="H675" s="39" t="n">
        <v>671823.9</v>
      </c>
      <c r="I675" s="39" t="n">
        <v>38112.92477142857</v>
      </c>
      <c r="J675" s="39">
        <f>IF(E675&gt;0, (G675-I675)/E675, "")</f>
        <v/>
      </c>
      <c r="K675" s="39">
        <f>IF(F675&gt;0, (G675-I675)/F675, "")</f>
        <v/>
      </c>
      <c r="L675" s="40" t="n">
        <v>39.73</v>
      </c>
      <c r="M675" s="39">
        <f>IF(AND(ISNUMBER(L675), L675&gt;0), (J675/L675)*42, "")</f>
        <v/>
      </c>
      <c r="N675" s="39">
        <f>IF(M675&lt;&gt;"", M675/10, "")</f>
        <v/>
      </c>
      <c r="O675" s="39">
        <f>M675</f>
        <v/>
      </c>
      <c r="P675" s="39">
        <f>IF(AND(M675&lt;&gt;"", J675&lt;&gt;""), M675-J675, "")</f>
        <v/>
      </c>
      <c r="Q675" s="41" t="inlineStr">
        <is>
          <t>Matched</t>
        </is>
      </c>
      <c r="R675" s="21" t="inlineStr">
        <is>
          <t>Deductions: Oil: ₹37,110, Shortage: ₹1,003</t>
        </is>
      </c>
    </row>
    <row r="676">
      <c r="A676" s="26" t="n">
        <v>675</v>
      </c>
      <c r="B676" s="27" t="inlineStr">
        <is>
          <t>Reyansh Agro Industries</t>
        </is>
      </c>
      <c r="C676" s="27" t="inlineStr">
        <is>
          <t>INWDMSD27/0658 / PO:0247</t>
        </is>
      </c>
      <c r="D676" s="26" t="inlineStr">
        <is>
          <t>27-05-2026</t>
        </is>
      </c>
      <c r="E676" s="32" t="n">
        <v>8.58</v>
      </c>
      <c r="F676" s="33" t="n">
        <v>85.8</v>
      </c>
      <c r="G676" s="34" t="n">
        <v>672606</v>
      </c>
      <c r="H676" s="34" t="n">
        <v>672606</v>
      </c>
      <c r="I676" s="34" t="n">
        <v>36091.30800000003</v>
      </c>
      <c r="J676" s="34">
        <f>IF(E676&gt;0, (G676-I676)/E676, "")</f>
        <v/>
      </c>
      <c r="K676" s="34">
        <f>IF(F676&gt;0, (G676-I676)/F676, "")</f>
        <v/>
      </c>
      <c r="L676" s="35" t="n">
        <v>40.03</v>
      </c>
      <c r="M676" s="34">
        <f>IF(AND(ISNUMBER(L676), L676&gt;0), (J676/L676)*42, "")</f>
        <v/>
      </c>
      <c r="N676" s="34">
        <f>IF(M676&lt;&gt;"", M676/10, "")</f>
        <v/>
      </c>
      <c r="O676" s="34">
        <f>M676</f>
        <v/>
      </c>
      <c r="P676" s="34">
        <f>IF(AND(M676&lt;&gt;"", J676&lt;&gt;""), M676-J676, "")</f>
        <v/>
      </c>
      <c r="Q676" s="41" t="inlineStr">
        <is>
          <t>Matched</t>
        </is>
      </c>
      <c r="R676" s="27" t="inlineStr">
        <is>
          <t>Deductions: Oil: ₹35,872, Shortage: ₹219</t>
        </is>
      </c>
    </row>
    <row r="677">
      <c r="A677" s="20" t="n">
        <v>676</v>
      </c>
      <c r="B677" s="21" t="inlineStr">
        <is>
          <t>Reyansh Agro Industries</t>
        </is>
      </c>
      <c r="C677" s="21" t="inlineStr">
        <is>
          <t>INWDMSD27/0659 / PO:0247</t>
        </is>
      </c>
      <c r="D677" s="20" t="inlineStr">
        <is>
          <t>27-05-2026</t>
        </is>
      </c>
      <c r="E677" s="37" t="n">
        <v>8.620000000000001</v>
      </c>
      <c r="F677" s="38" t="n">
        <v>86.2</v>
      </c>
      <c r="G677" s="39" t="n">
        <v>673388.1</v>
      </c>
      <c r="H677" s="39" t="n">
        <v>673388.1</v>
      </c>
      <c r="I677" s="39" t="n">
        <v>33509.07450000005</v>
      </c>
      <c r="J677" s="39">
        <f>IF(E677&gt;0, (G677-I677)/E677, "")</f>
        <v/>
      </c>
      <c r="K677" s="39">
        <f>IF(F677&gt;0, (G677-I677)/F677, "")</f>
        <v/>
      </c>
      <c r="L677" s="40" t="n">
        <v>39.65</v>
      </c>
      <c r="M677" s="39">
        <f>IF(AND(ISNUMBER(L677), L677&gt;0), (J677/L677)*42, "")</f>
        <v/>
      </c>
      <c r="N677" s="39">
        <f>IF(M677&lt;&gt;"", M677/10, "")</f>
        <v/>
      </c>
      <c r="O677" s="39">
        <f>M677</f>
        <v/>
      </c>
      <c r="P677" s="39">
        <f>IF(AND(M677&lt;&gt;"", J677&lt;&gt;""), M677-J677, "")</f>
        <v/>
      </c>
      <c r="Q677" s="41" t="inlineStr">
        <is>
          <t>Matched</t>
        </is>
      </c>
      <c r="R677" s="21" t="inlineStr">
        <is>
          <t>Deductions: Oil: ₹33,509</t>
        </is>
      </c>
    </row>
    <row r="678">
      <c r="A678" s="26" t="n">
        <v>677</v>
      </c>
      <c r="B678" s="27" t="inlineStr">
        <is>
          <t>Prem Agro Foods</t>
        </is>
      </c>
      <c r="C678" s="27" t="inlineStr">
        <is>
          <t>INWDMSD27/0660 / PO:0261</t>
        </is>
      </c>
      <c r="D678" s="26" t="inlineStr">
        <is>
          <t>27-05-2026</t>
        </is>
      </c>
      <c r="E678" s="32" t="n">
        <v>10.06</v>
      </c>
      <c r="F678" s="33" t="n">
        <v>100.6</v>
      </c>
      <c r="G678" s="34" t="n">
        <v>771702.6</v>
      </c>
      <c r="H678" s="34" t="n">
        <v>771702.6</v>
      </c>
      <c r="I678" s="34" t="n">
        <v>67615.84685714285</v>
      </c>
      <c r="J678" s="34">
        <f>IF(E678&gt;0, (G678-I678)/E678, "")</f>
        <v/>
      </c>
      <c r="K678" s="34">
        <f>IF(F678&gt;0, (G678-I678)/F678, "")</f>
        <v/>
      </c>
      <c r="L678" s="35" t="n">
        <v>37.7</v>
      </c>
      <c r="M678" s="34">
        <f>IF(AND(ISNUMBER(L678), L678&gt;0), (J678/L678)*42, "")</f>
        <v/>
      </c>
      <c r="N678" s="34">
        <f>IF(M678&lt;&gt;"", M678/10, "")</f>
        <v/>
      </c>
      <c r="O678" s="34">
        <f>M678</f>
        <v/>
      </c>
      <c r="P678" s="34">
        <f>IF(AND(M678&lt;&gt;"", J678&lt;&gt;""), M678-J678, "")</f>
        <v/>
      </c>
      <c r="Q678" s="41" t="inlineStr">
        <is>
          <t>Matched</t>
        </is>
      </c>
      <c r="R678" s="27" t="inlineStr">
        <is>
          <t>Deductions: Oil: ₹67,616</t>
        </is>
      </c>
    </row>
    <row r="679">
      <c r="A679" s="20" t="n">
        <v>678</v>
      </c>
      <c r="B679" s="21" t="inlineStr">
        <is>
          <t>Prem Agro Foods</t>
        </is>
      </c>
      <c r="C679" s="21" t="inlineStr">
        <is>
          <t>INWDMSD27/0661 / PO:0261</t>
        </is>
      </c>
      <c r="D679" s="20" t="inlineStr">
        <is>
          <t>27-05-2026</t>
        </is>
      </c>
      <c r="E679" s="37" t="n">
        <v>9.99</v>
      </c>
      <c r="F679" s="38" t="n">
        <v>99.90000000000001</v>
      </c>
      <c r="G679" s="39" t="n">
        <v>767867.1</v>
      </c>
      <c r="H679" s="39" t="n">
        <v>767867.1</v>
      </c>
      <c r="I679" s="39" t="n">
        <v>58138.50899999999</v>
      </c>
      <c r="J679" s="39">
        <f>IF(E679&gt;0, (G679-I679)/E679, "")</f>
        <v/>
      </c>
      <c r="K679" s="39">
        <f>IF(F679&gt;0, (G679-I679)/F679, "")</f>
        <v/>
      </c>
      <c r="L679" s="40" t="n">
        <v>38.45</v>
      </c>
      <c r="M679" s="39">
        <f>IF(AND(ISNUMBER(L679), L679&gt;0), (J679/L679)*42, "")</f>
        <v/>
      </c>
      <c r="N679" s="39">
        <f>IF(M679&lt;&gt;"", M679/10, "")</f>
        <v/>
      </c>
      <c r="O679" s="39">
        <f>M679</f>
        <v/>
      </c>
      <c r="P679" s="39">
        <f>IF(AND(M679&lt;&gt;"", J679&lt;&gt;""), M679-J679, "")</f>
        <v/>
      </c>
      <c r="Q679" s="41" t="inlineStr">
        <is>
          <t>Matched</t>
        </is>
      </c>
      <c r="R679" s="21" t="inlineStr">
        <is>
          <t>Deductions: Oil: ₹58,139</t>
        </is>
      </c>
    </row>
    <row r="680">
      <c r="A680" s="26" t="n">
        <v>679</v>
      </c>
      <c r="B680" s="27" t="inlineStr">
        <is>
          <t>Prem Agro Foods</t>
        </is>
      </c>
      <c r="C680" s="27" t="inlineStr">
        <is>
          <t>INWDMSD27/0662 / PO:0261</t>
        </is>
      </c>
      <c r="D680" s="26" t="inlineStr">
        <is>
          <t>27-05-2026</t>
        </is>
      </c>
      <c r="E680" s="32" t="n">
        <v>9.77</v>
      </c>
      <c r="F680" s="33" t="n">
        <v>97.7</v>
      </c>
      <c r="G680" s="34" t="n">
        <v>750223.8</v>
      </c>
      <c r="H680" s="34" t="n">
        <v>750223.8</v>
      </c>
      <c r="I680" s="34" t="n">
        <v>64304.89714285717</v>
      </c>
      <c r="J680" s="34">
        <f>IF(E680&gt;0, (G680-I680)/E680, "")</f>
        <v/>
      </c>
      <c r="K680" s="34">
        <f>IF(F680&gt;0, (G680-I680)/F680, "")</f>
        <v/>
      </c>
      <c r="L680" s="35" t="n">
        <v>38.19</v>
      </c>
      <c r="M680" s="34">
        <f>IF(AND(ISNUMBER(L680), L680&gt;0), (J680/L680)*42, "")</f>
        <v/>
      </c>
      <c r="N680" s="34">
        <f>IF(M680&lt;&gt;"", M680/10, "")</f>
        <v/>
      </c>
      <c r="O680" s="34">
        <f>M680</f>
        <v/>
      </c>
      <c r="P680" s="34">
        <f>IF(AND(M680&lt;&gt;"", J680&lt;&gt;""), M680-J680, "")</f>
        <v/>
      </c>
      <c r="Q680" s="41" t="inlineStr">
        <is>
          <t>Matched</t>
        </is>
      </c>
      <c r="R680" s="27" t="inlineStr">
        <is>
          <t>Deductions: Oil: ₹64,305</t>
        </is>
      </c>
    </row>
    <row r="681">
      <c r="A681" s="20" t="n">
        <v>680</v>
      </c>
      <c r="B681" s="21" t="inlineStr">
        <is>
          <t>Shubham Traders</t>
        </is>
      </c>
      <c r="C681" s="21" t="inlineStr">
        <is>
          <t>INWDMSD27/0663 / PO:0260</t>
        </is>
      </c>
      <c r="D681" s="20" t="inlineStr">
        <is>
          <t>28-05-2026</t>
        </is>
      </c>
      <c r="E681" s="37" t="n">
        <v>30.14</v>
      </c>
      <c r="F681" s="38" t="n">
        <v>301.4</v>
      </c>
      <c r="G681" s="39" t="n">
        <v>2326170</v>
      </c>
      <c r="H681" s="39" t="n">
        <v>2326170</v>
      </c>
      <c r="I681" s="39" t="n">
        <v>174576.3640000001</v>
      </c>
      <c r="J681" s="39">
        <f>IF(E681&gt;0, (G681-I681)/E681, "")</f>
        <v/>
      </c>
      <c r="K681" s="39">
        <f>IF(F681&gt;0, (G681-I681)/F681, "")</f>
        <v/>
      </c>
      <c r="L681" s="40" t="n">
        <v>39.3</v>
      </c>
      <c r="M681" s="39">
        <f>IF(AND(ISNUMBER(L681), L681&gt;0), (J681/L681)*42, "")</f>
        <v/>
      </c>
      <c r="N681" s="39">
        <f>IF(M681&lt;&gt;"", M681/10, "")</f>
        <v/>
      </c>
      <c r="O681" s="39">
        <f>M681</f>
        <v/>
      </c>
      <c r="P681" s="39">
        <f>IF(AND(M681&lt;&gt;"", J681&lt;&gt;""), M681-J681, "")</f>
        <v/>
      </c>
      <c r="Q681" s="41" t="inlineStr">
        <is>
          <t>Matched</t>
        </is>
      </c>
      <c r="R681" s="21" t="inlineStr">
        <is>
          <t>Deductions: Oil: ₹153,416, Shortage: ₹5,390, Bardana: ₹6,000</t>
        </is>
      </c>
    </row>
    <row r="682">
      <c r="A682" s="26" t="n">
        <v>681</v>
      </c>
      <c r="B682" s="27" t="inlineStr">
        <is>
          <t>Shyam Traders</t>
        </is>
      </c>
      <c r="C682" s="27" t="inlineStr">
        <is>
          <t>INWDMSD27/0664 / PO:0263</t>
        </is>
      </c>
      <c r="D682" s="26" t="inlineStr">
        <is>
          <t>29-05-2026</t>
        </is>
      </c>
      <c r="E682" s="32" t="n">
        <v>14.81</v>
      </c>
      <c r="F682" s="33" t="n">
        <v>148.1</v>
      </c>
      <c r="G682" s="34" t="n">
        <v>1123693.69</v>
      </c>
      <c r="H682" s="34" t="n">
        <v>1123693.69</v>
      </c>
      <c r="I682" s="34" t="n">
        <v>1987.550334699453</v>
      </c>
      <c r="J682" s="34">
        <f>IF(E682&gt;0, (G682-I682)/E682, "")</f>
        <v/>
      </c>
      <c r="K682" s="34">
        <f>IF(F682&gt;0, (G682-I682)/F682, "")</f>
        <v/>
      </c>
      <c r="L682" s="35" t="n">
        <v>40.32</v>
      </c>
      <c r="M682" s="34">
        <f>IF(AND(ISNUMBER(L682), L682&gt;0), (J682/L682)*42, "")</f>
        <v/>
      </c>
      <c r="N682" s="34">
        <f>IF(M682&lt;&gt;"", M682/10, "")</f>
        <v/>
      </c>
      <c r="O682" s="34">
        <f>M682</f>
        <v/>
      </c>
      <c r="P682" s="34">
        <f>IF(AND(M682&lt;&gt;"", J682&lt;&gt;""), M682-J682, "")</f>
        <v/>
      </c>
      <c r="Q682" s="41" t="inlineStr">
        <is>
          <t>Matched</t>
        </is>
      </c>
      <c r="R682" s="27" t="inlineStr">
        <is>
          <t>Deductions: Shortage: ₹768, Bardana: ₹1,220</t>
        </is>
      </c>
    </row>
    <row r="683">
      <c r="A683" s="20" t="n">
        <v>682</v>
      </c>
      <c r="B683" s="21" t="inlineStr">
        <is>
          <t>Nature House Co.</t>
        </is>
      </c>
      <c r="C683" s="21" t="inlineStr">
        <is>
          <t>INWDMSD27/0665 / PO:0262</t>
        </is>
      </c>
      <c r="D683" s="20" t="inlineStr">
        <is>
          <t>29-05-2026</t>
        </is>
      </c>
      <c r="E683" s="37" t="n">
        <v>9.940000000000001</v>
      </c>
      <c r="F683" s="38" t="n">
        <v>99.40000000000001</v>
      </c>
      <c r="G683" s="39" t="n">
        <v>771678</v>
      </c>
      <c r="H683" s="39" t="n">
        <v>771678</v>
      </c>
      <c r="I683" s="39" t="n">
        <v>49646.93999999994</v>
      </c>
      <c r="J683" s="39">
        <f>IF(E683&gt;0, (G683-I683)/E683, "")</f>
        <v/>
      </c>
      <c r="K683" s="39">
        <f>IF(F683&gt;0, (G683-I683)/F683, "")</f>
        <v/>
      </c>
      <c r="L683" s="40" t="n">
        <v>38.91</v>
      </c>
      <c r="M683" s="39">
        <f>IF(AND(ISNUMBER(L683), L683&gt;0), (J683/L683)*42, "")</f>
        <v/>
      </c>
      <c r="N683" s="39">
        <f>IF(M683&lt;&gt;"", M683/10, "")</f>
        <v/>
      </c>
      <c r="O683" s="39">
        <f>M683</f>
        <v/>
      </c>
      <c r="P683" s="39">
        <f>IF(AND(M683&lt;&gt;"", J683&lt;&gt;""), M683-J683, "")</f>
        <v/>
      </c>
      <c r="Q683" s="41" t="inlineStr">
        <is>
          <t>Matched</t>
        </is>
      </c>
      <c r="R683" s="21" t="inlineStr">
        <is>
          <t>Deductions: Oil: ₹48,873, Shortage: ₹774</t>
        </is>
      </c>
    </row>
    <row r="684">
      <c r="A684" s="26" t="n">
        <v>683</v>
      </c>
      <c r="B684" s="27" t="inlineStr">
        <is>
          <t>Nature House Co.</t>
        </is>
      </c>
      <c r="C684" s="27" t="inlineStr">
        <is>
          <t>INWDMSD27/0666 / PO:0262</t>
        </is>
      </c>
      <c r="D684" s="26" t="inlineStr">
        <is>
          <t>29-05-2026</t>
        </is>
      </c>
      <c r="E684" s="32" t="n">
        <v>10.1</v>
      </c>
      <c r="F684" s="33" t="n">
        <v>101</v>
      </c>
      <c r="G684" s="34" t="n">
        <v>784062</v>
      </c>
      <c r="H684" s="34" t="n">
        <v>784062</v>
      </c>
      <c r="I684" s="34" t="n">
        <v>48937.80857142854</v>
      </c>
      <c r="J684" s="34">
        <f>IF(E684&gt;0, (G684-I684)/E684, "")</f>
        <v/>
      </c>
      <c r="K684" s="34">
        <f>IF(F684&gt;0, (G684-I684)/F684, "")</f>
        <v/>
      </c>
      <c r="L684" s="35" t="n">
        <v>39.27</v>
      </c>
      <c r="M684" s="34">
        <f>IF(AND(ISNUMBER(L684), L684&gt;0), (J684/L684)*42, "")</f>
        <v/>
      </c>
      <c r="N684" s="34">
        <f>IF(M684&lt;&gt;"", M684/10, "")</f>
        <v/>
      </c>
      <c r="O684" s="34">
        <f>M684</f>
        <v/>
      </c>
      <c r="P684" s="34">
        <f>IF(AND(M684&lt;&gt;"", J684&lt;&gt;""), M684-J684, "")</f>
        <v/>
      </c>
      <c r="Q684" s="41" t="inlineStr">
        <is>
          <t>Matched</t>
        </is>
      </c>
      <c r="R684" s="27" t="inlineStr">
        <is>
          <t>Deductions: Oil: ₹48,164, Shortage: ₹774</t>
        </is>
      </c>
    </row>
    <row r="685">
      <c r="A685" s="20" t="n">
        <v>684</v>
      </c>
      <c r="B685" s="21" t="inlineStr">
        <is>
          <t>Nature House Co.</t>
        </is>
      </c>
      <c r="C685" s="21" t="inlineStr">
        <is>
          <t>INWDMSD27/0668 / PO:0262</t>
        </is>
      </c>
      <c r="D685" s="20" t="inlineStr">
        <is>
          <t>29-05-2026</t>
        </is>
      </c>
      <c r="E685" s="37" t="n">
        <v>10.05</v>
      </c>
      <c r="F685" s="38" t="n">
        <v>100.5</v>
      </c>
      <c r="G685" s="39" t="n">
        <v>780966</v>
      </c>
      <c r="H685" s="39" t="n">
        <v>780966</v>
      </c>
      <c r="I685" s="39" t="n">
        <v>46546.51714285718</v>
      </c>
      <c r="J685" s="39">
        <f>IF(E685&gt;0, (G685-I685)/E685, "")</f>
        <v/>
      </c>
      <c r="K685" s="39">
        <f>IF(F685&gt;0, (G685-I685)/F685, "")</f>
        <v/>
      </c>
      <c r="L685" s="40" t="n">
        <v>39.54</v>
      </c>
      <c r="M685" s="39">
        <f>IF(AND(ISNUMBER(L685), L685&gt;0), (J685/L685)*42, "")</f>
        <v/>
      </c>
      <c r="N685" s="39">
        <f>IF(M685&lt;&gt;"", M685/10, "")</f>
        <v/>
      </c>
      <c r="O685" s="39">
        <f>M685</f>
        <v/>
      </c>
      <c r="P685" s="39">
        <f>IF(AND(M685&lt;&gt;"", J685&lt;&gt;""), M685-J685, "")</f>
        <v/>
      </c>
      <c r="Q685" s="41" t="inlineStr">
        <is>
          <t>Matched</t>
        </is>
      </c>
      <c r="R685" s="21" t="inlineStr">
        <is>
          <t>Deductions: Oil: ₹44,999, Shortage: ₹1,548</t>
        </is>
      </c>
    </row>
    <row r="686">
      <c r="A686" s="26" t="n">
        <v>685</v>
      </c>
      <c r="B686" s="27" t="inlineStr">
        <is>
          <t>Nature House Co.</t>
        </is>
      </c>
      <c r="C686" s="27" t="inlineStr">
        <is>
          <t>INWDMSD27/0670 / PO:0262</t>
        </is>
      </c>
      <c r="D686" s="26" t="inlineStr">
        <is>
          <t>29-05-2026</t>
        </is>
      </c>
      <c r="E686" s="32" t="n">
        <v>10.12</v>
      </c>
      <c r="F686" s="33" t="n">
        <v>101.2</v>
      </c>
      <c r="G686" s="34" t="n">
        <v>784062</v>
      </c>
      <c r="H686" s="34" t="n">
        <v>784062</v>
      </c>
      <c r="I686" s="34" t="n">
        <v>44616.86142857144</v>
      </c>
      <c r="J686" s="34">
        <f>IF(E686&gt;0, (G686-I686)/E686, "")</f>
        <v/>
      </c>
      <c r="K686" s="34">
        <f>IF(F686&gt;0, (G686-I686)/F686, "")</f>
        <v/>
      </c>
      <c r="L686" s="35" t="n">
        <v>39.5</v>
      </c>
      <c r="M686" s="34">
        <f>IF(AND(ISNUMBER(L686), L686&gt;0), (J686/L686)*42, "")</f>
        <v/>
      </c>
      <c r="N686" s="34">
        <f>IF(M686&lt;&gt;"", M686/10, "")</f>
        <v/>
      </c>
      <c r="O686" s="34">
        <f>M686</f>
        <v/>
      </c>
      <c r="P686" s="34">
        <f>IF(AND(M686&lt;&gt;"", J686&lt;&gt;""), M686-J686, "")</f>
        <v/>
      </c>
      <c r="Q686" s="41" t="inlineStr">
        <is>
          <t>Matched</t>
        </is>
      </c>
      <c r="R686" s="27" t="inlineStr">
        <is>
          <t>Deductions: Oil: ₹44,617</t>
        </is>
      </c>
    </row>
    <row r="687">
      <c r="A687" s="20" t="n">
        <v>686</v>
      </c>
      <c r="B687" s="21" t="inlineStr">
        <is>
          <t>Nature House Co.</t>
        </is>
      </c>
      <c r="C687" s="21" t="inlineStr">
        <is>
          <t>INWDMSD27/0667 / PO:0262</t>
        </is>
      </c>
      <c r="D687" s="20" t="inlineStr">
        <is>
          <t>29-05-2026</t>
        </is>
      </c>
      <c r="E687" s="37" t="n">
        <v>10.03</v>
      </c>
      <c r="F687" s="38" t="n">
        <v>100.3</v>
      </c>
      <c r="G687" s="39" t="n">
        <v>777870</v>
      </c>
      <c r="H687" s="39" t="n">
        <v>777870</v>
      </c>
      <c r="I687" s="39" t="n">
        <v>43708.88571428571</v>
      </c>
      <c r="J687" s="39">
        <f>IF(E687&gt;0, (G687-I687)/E687, "")</f>
        <v/>
      </c>
      <c r="K687" s="39">
        <f>IF(F687&gt;0, (G687-I687)/F687, "")</f>
        <v/>
      </c>
      <c r="L687" s="40" t="n">
        <v>39.36</v>
      </c>
      <c r="M687" s="39">
        <f>IF(AND(ISNUMBER(L687), L687&gt;0), (J687/L687)*42, "")</f>
        <v/>
      </c>
      <c r="N687" s="39">
        <f>IF(M687&lt;&gt;"", M687/10, "")</f>
        <v/>
      </c>
      <c r="O687" s="39">
        <f>M687</f>
        <v/>
      </c>
      <c r="P687" s="39">
        <f>IF(AND(M687&lt;&gt;"", J687&lt;&gt;""), M687-J687, "")</f>
        <v/>
      </c>
      <c r="Q687" s="41" t="inlineStr">
        <is>
          <t>Matched</t>
        </is>
      </c>
      <c r="R687" s="21" t="inlineStr">
        <is>
          <t>Deductions: Oil: ₹43,709</t>
        </is>
      </c>
    </row>
    <row r="688">
      <c r="A688" s="26" t="n">
        <v>687</v>
      </c>
      <c r="B688" s="27" t="inlineStr">
        <is>
          <t>Nature House Co.</t>
        </is>
      </c>
      <c r="C688" s="27" t="inlineStr">
        <is>
          <t>INWDMSD27/0669 / PO:0262</t>
        </is>
      </c>
      <c r="D688" s="26" t="inlineStr">
        <is>
          <t>29-05-2026</t>
        </is>
      </c>
      <c r="E688" s="32" t="n">
        <v>10.07</v>
      </c>
      <c r="F688" s="33" t="n">
        <v>100.7</v>
      </c>
      <c r="G688" s="34" t="n">
        <v>777870</v>
      </c>
      <c r="H688" s="34" t="n">
        <v>777870</v>
      </c>
      <c r="I688" s="34" t="n">
        <v>58340.24999999998</v>
      </c>
      <c r="J688" s="34">
        <f>IF(E688&gt;0, (G688-I688)/E688, "")</f>
        <v/>
      </c>
      <c r="K688" s="34">
        <f>IF(F688&gt;0, (G688-I688)/F688, "")</f>
        <v/>
      </c>
      <c r="L688" s="35" t="n">
        <v>38.53</v>
      </c>
      <c r="M688" s="34">
        <f>IF(AND(ISNUMBER(L688), L688&gt;0), (J688/L688)*42, "")</f>
        <v/>
      </c>
      <c r="N688" s="34">
        <f>IF(M688&lt;&gt;"", M688/10, "")</f>
        <v/>
      </c>
      <c r="O688" s="34">
        <f>M688</f>
        <v/>
      </c>
      <c r="P688" s="34">
        <f>IF(AND(M688&lt;&gt;"", J688&lt;&gt;""), M688-J688, "")</f>
        <v/>
      </c>
      <c r="Q688" s="41" t="inlineStr">
        <is>
          <t>Matched</t>
        </is>
      </c>
      <c r="R688" s="27" t="inlineStr">
        <is>
          <t>Deductions: Oil: ₹58,340</t>
        </is>
      </c>
    </row>
    <row r="689">
      <c r="A689" s="20" t="n">
        <v>688</v>
      </c>
      <c r="B689" s="21" t="inlineStr">
        <is>
          <t>Nature House Co.</t>
        </is>
      </c>
      <c r="C689" s="21" t="inlineStr">
        <is>
          <t>INWDMSD27/0671 / PO:0262</t>
        </is>
      </c>
      <c r="D689" s="20" t="inlineStr">
        <is>
          <t>29-05-2026</t>
        </is>
      </c>
      <c r="E689" s="37" t="n">
        <v>10.13</v>
      </c>
      <c r="F689" s="38" t="n">
        <v>101.3</v>
      </c>
      <c r="G689" s="39" t="n">
        <v>780192</v>
      </c>
      <c r="H689" s="39" t="n">
        <v>780192</v>
      </c>
      <c r="I689" s="39" t="n">
        <v>55356.47999999994</v>
      </c>
      <c r="J689" s="39">
        <f>IF(E689&gt;0, (G689-I689)/E689, "")</f>
        <v/>
      </c>
      <c r="K689" s="39">
        <f>IF(F689&gt;0, (G689-I689)/F689, "")</f>
        <v/>
      </c>
      <c r="L689" s="40" t="n">
        <v>38.75</v>
      </c>
      <c r="M689" s="39">
        <f>IF(AND(ISNUMBER(L689), L689&gt;0), (J689/L689)*42, "")</f>
        <v/>
      </c>
      <c r="N689" s="39">
        <f>IF(M689&lt;&gt;"", M689/10, "")</f>
        <v/>
      </c>
      <c r="O689" s="39">
        <f>M689</f>
        <v/>
      </c>
      <c r="P689" s="39">
        <f>IF(AND(M689&lt;&gt;"", J689&lt;&gt;""), M689-J689, "")</f>
        <v/>
      </c>
      <c r="Q689" s="41" t="inlineStr">
        <is>
          <t>Matched</t>
        </is>
      </c>
      <c r="R689" s="21" t="inlineStr">
        <is>
          <t>Deductions: Oil: ₹55,356</t>
        </is>
      </c>
    </row>
    <row r="690">
      <c r="A690" s="26" t="n">
        <v>689</v>
      </c>
      <c r="B690" s="27" t="inlineStr">
        <is>
          <t>Moreshwar Trading Company</t>
        </is>
      </c>
      <c r="C690" s="27" t="inlineStr">
        <is>
          <t>INWDMSD27/0672 / PO:0265</t>
        </is>
      </c>
      <c r="D690" s="26" t="inlineStr">
        <is>
          <t>30-05-2026</t>
        </is>
      </c>
      <c r="E690" s="32" t="n">
        <v>25.21</v>
      </c>
      <c r="F690" s="33" t="n">
        <v>252.1</v>
      </c>
      <c r="G690" s="34" t="n">
        <v>2031015</v>
      </c>
      <c r="H690" s="34" t="n">
        <v>2031015</v>
      </c>
      <c r="I690" s="34" t="n">
        <v>75073.55000000012</v>
      </c>
      <c r="J690" s="34">
        <f>IF(E690&gt;0, (G690-I690)/E690, "")</f>
        <v/>
      </c>
      <c r="K690" s="34">
        <f>IF(F690&gt;0, (G690-I690)/F690, "")</f>
        <v/>
      </c>
      <c r="L690" s="35" t="n">
        <v>40.87</v>
      </c>
      <c r="M690" s="34">
        <f>IF(AND(ISNUMBER(L690), L690&gt;0), (J690/L690)*42, "")</f>
        <v/>
      </c>
      <c r="N690" s="34">
        <f>IF(M690&lt;&gt;"", M690/10, "")</f>
        <v/>
      </c>
      <c r="O690" s="34">
        <f>M690</f>
        <v/>
      </c>
      <c r="P690" s="34">
        <f>IF(AND(M690&lt;&gt;"", J690&lt;&gt;""), M690-J690, "")</f>
        <v/>
      </c>
      <c r="Q690" s="41" t="inlineStr">
        <is>
          <t>Matched</t>
        </is>
      </c>
      <c r="R690" s="27" t="inlineStr">
        <is>
          <t>Deductions: Oil: ₹54,644, Shortage: ₹1,610, Bardana: ₹4,880, Brokerage: ₹3,784</t>
        </is>
      </c>
    </row>
    <row r="691">
      <c r="A691" s="20" t="n">
        <v>690</v>
      </c>
      <c r="B691" s="21" t="inlineStr">
        <is>
          <t>Tetarwal Trading Company</t>
        </is>
      </c>
      <c r="C691" s="21" t="inlineStr">
        <is>
          <t>INWDMSD27/0673 / PO:0264</t>
        </is>
      </c>
      <c r="D691" s="20" t="inlineStr">
        <is>
          <t>30-05-2026</t>
        </is>
      </c>
      <c r="E691" s="37" t="n">
        <v>45.7</v>
      </c>
      <c r="F691" s="38" t="n">
        <v>457</v>
      </c>
      <c r="G691" s="39" t="n">
        <v>3665200</v>
      </c>
      <c r="H691" s="39" t="n">
        <v>3665200</v>
      </c>
      <c r="I691" s="39" t="n">
        <v>164625.0866666668</v>
      </c>
      <c r="J691" s="39">
        <f>IF(E691&gt;0, (G691-I691)/E691, "")</f>
        <v/>
      </c>
      <c r="K691" s="39">
        <f>IF(F691&gt;0, (G691-I691)/F691, "")</f>
        <v/>
      </c>
      <c r="L691" s="40" t="n">
        <v>40.58</v>
      </c>
      <c r="M691" s="39">
        <f>IF(AND(ISNUMBER(L691), L691&gt;0), (J691/L691)*42, "")</f>
        <v/>
      </c>
      <c r="N691" s="39">
        <f>IF(M691&lt;&gt;"", M691/10, "")</f>
        <v/>
      </c>
      <c r="O691" s="39">
        <f>M691</f>
        <v/>
      </c>
      <c r="P691" s="39">
        <f>IF(AND(M691&lt;&gt;"", J691&lt;&gt;""), M691-J691, "")</f>
        <v/>
      </c>
      <c r="Q691" s="41" t="inlineStr">
        <is>
          <t>Matched</t>
        </is>
      </c>
      <c r="R691" s="21" t="inlineStr">
        <is>
          <t>Deductions: Oil: ₹123,919, Shortage: ₹9,200, Bardana: ₹10,065, Brokerage: ₹6,414</t>
        </is>
      </c>
    </row>
    <row r="692">
      <c r="A692" s="26" t="n">
        <v>691</v>
      </c>
      <c r="B692" s="27" t="inlineStr">
        <is>
          <t>Umesh Kumar &amp; Sons</t>
        </is>
      </c>
      <c r="C692" s="27" t="inlineStr">
        <is>
          <t>INWDMSD27/0674 / PO:0273</t>
        </is>
      </c>
      <c r="D692" s="26" t="inlineStr">
        <is>
          <t>30-05-2026</t>
        </is>
      </c>
      <c r="E692" s="32" t="n">
        <v>11.85</v>
      </c>
      <c r="F692" s="33" t="n">
        <v>118.5</v>
      </c>
      <c r="G692" s="34" t="n">
        <v>950400</v>
      </c>
      <c r="H692" s="34" t="n">
        <v>950400</v>
      </c>
      <c r="I692" s="34" t="n">
        <v>61602.31428571436</v>
      </c>
      <c r="J692" s="34">
        <f>IF(E692&gt;0, (G692-I692)/E692, "")</f>
        <v/>
      </c>
      <c r="K692" s="34">
        <f>IF(F692&gt;0, (G692-I692)/F692, "")</f>
        <v/>
      </c>
      <c r="L692" s="35" t="n">
        <v>39.91</v>
      </c>
      <c r="M692" s="34">
        <f>IF(AND(ISNUMBER(L692), L692&gt;0), (J692/L692)*42, "")</f>
        <v/>
      </c>
      <c r="N692" s="34">
        <f>IF(M692&lt;&gt;"", M692/10, "")</f>
        <v/>
      </c>
      <c r="O692" s="34">
        <f>M692</f>
        <v/>
      </c>
      <c r="P692" s="34">
        <f>IF(AND(M692&lt;&gt;"", J692&lt;&gt;""), M692-J692, "")</f>
        <v/>
      </c>
      <c r="Q692" s="41" t="inlineStr">
        <is>
          <t>Matched</t>
        </is>
      </c>
      <c r="R692" s="27" t="inlineStr">
        <is>
          <t>Deductions: Oil: ₹47,294, Shortage: ₹2,400, Bardana: ₹3,355</t>
        </is>
      </c>
    </row>
    <row r="693">
      <c r="A693" s="20" t="n">
        <v>692</v>
      </c>
      <c r="B693" s="21" t="inlineStr">
        <is>
          <t>Nature House Co.</t>
        </is>
      </c>
      <c r="C693" s="21" t="inlineStr">
        <is>
          <t>INWDMSD27/0675 / PO:0262</t>
        </is>
      </c>
      <c r="D693" s="20" t="inlineStr">
        <is>
          <t>30-05-2026</t>
        </is>
      </c>
      <c r="E693" s="37" t="n">
        <v>10.04</v>
      </c>
      <c r="F693" s="38" t="n">
        <v>100.4</v>
      </c>
      <c r="G693" s="39" t="n">
        <v>780966</v>
      </c>
      <c r="H693" s="39" t="n">
        <v>780966</v>
      </c>
      <c r="I693" s="39" t="n">
        <v>57733.39714285709</v>
      </c>
      <c r="J693" s="39">
        <f>IF(E693&gt;0, (G693-I693)/E693, "")</f>
        <v/>
      </c>
      <c r="K693" s="39">
        <f>IF(F693&gt;0, (G693-I693)/F693, "")</f>
        <v/>
      </c>
      <c r="L693" s="40" t="n">
        <v>38.93</v>
      </c>
      <c r="M693" s="39">
        <f>IF(AND(ISNUMBER(L693), L693&gt;0), (J693/L693)*42, "")</f>
        <v/>
      </c>
      <c r="N693" s="39">
        <f>IF(M693&lt;&gt;"", M693/10, "")</f>
        <v/>
      </c>
      <c r="O693" s="39">
        <f>M693</f>
        <v/>
      </c>
      <c r="P693" s="39">
        <f>IF(AND(M693&lt;&gt;"", J693&lt;&gt;""), M693-J693, "")</f>
        <v/>
      </c>
      <c r="Q693" s="41" t="inlineStr">
        <is>
          <t>Matched</t>
        </is>
      </c>
      <c r="R693" s="21" t="inlineStr">
        <is>
          <t>Deductions: Oil: ₹55,411, Shortage: ₹2,322</t>
        </is>
      </c>
    </row>
    <row r="694">
      <c r="A694" s="26" t="n">
        <v>693</v>
      </c>
      <c r="B694" s="27" t="inlineStr">
        <is>
          <t>Nature House Co.</t>
        </is>
      </c>
      <c r="C694" s="27" t="inlineStr">
        <is>
          <t>INWDMSD27/0676 / PO:0262</t>
        </is>
      </c>
      <c r="D694" s="26" t="inlineStr">
        <is>
          <t>30-05-2026</t>
        </is>
      </c>
      <c r="E694" s="32" t="n">
        <v>9.940000000000001</v>
      </c>
      <c r="F694" s="33" t="n">
        <v>99.40000000000001</v>
      </c>
      <c r="G694" s="34" t="n">
        <v>771678</v>
      </c>
      <c r="H694" s="34" t="n">
        <v>771678</v>
      </c>
      <c r="I694" s="34" t="n">
        <v>52586.66571428571</v>
      </c>
      <c r="J694" s="34">
        <f>IF(E694&gt;0, (G694-I694)/E694, "")</f>
        <v/>
      </c>
      <c r="K694" s="34">
        <f>IF(F694&gt;0, (G694-I694)/F694, "")</f>
        <v/>
      </c>
      <c r="L694" s="35" t="n">
        <v>38.87</v>
      </c>
      <c r="M694" s="34">
        <f>IF(AND(ISNUMBER(L694), L694&gt;0), (J694/L694)*42, "")</f>
        <v/>
      </c>
      <c r="N694" s="34">
        <f>IF(M694&lt;&gt;"", M694/10, "")</f>
        <v/>
      </c>
      <c r="O694" s="34">
        <f>M694</f>
        <v/>
      </c>
      <c r="P694" s="34">
        <f>IF(AND(M694&lt;&gt;"", J694&lt;&gt;""), M694-J694, "")</f>
        <v/>
      </c>
      <c r="Q694" s="41" t="inlineStr">
        <is>
          <t>Matched</t>
        </is>
      </c>
      <c r="R694" s="27" t="inlineStr">
        <is>
          <t>Deductions: Oil: ₹51,813, Shortage: ₹774</t>
        </is>
      </c>
    </row>
    <row r="695">
      <c r="A695" s="20" t="n">
        <v>694</v>
      </c>
      <c r="B695" s="21" t="inlineStr">
        <is>
          <t>Nature House Co.</t>
        </is>
      </c>
      <c r="C695" s="21" t="inlineStr">
        <is>
          <t>INWDMSD27/0677 / PO:0262</t>
        </is>
      </c>
      <c r="D695" s="20" t="inlineStr">
        <is>
          <t>30-05-2026</t>
        </is>
      </c>
      <c r="E695" s="37" t="n">
        <v>10.12</v>
      </c>
      <c r="F695" s="38" t="n">
        <v>101.2</v>
      </c>
      <c r="G695" s="39" t="n">
        <v>788706</v>
      </c>
      <c r="H695" s="39" t="n">
        <v>788706</v>
      </c>
      <c r="I695" s="39" t="n">
        <v>50911.32778727254</v>
      </c>
      <c r="J695" s="39">
        <f>IF(E695&gt;0, (G695-I695)/E695, "")</f>
        <v/>
      </c>
      <c r="K695" s="39">
        <f>IF(F695&gt;0, (G695-I695)/F695, "")</f>
        <v/>
      </c>
      <c r="L695" s="40" t="n">
        <v>39.17</v>
      </c>
      <c r="M695" s="39">
        <f>IF(AND(ISNUMBER(L695), L695&gt;0), (J695/L695)*42, "")</f>
        <v/>
      </c>
      <c r="N695" s="39">
        <f>IF(M695&lt;&gt;"", M695/10, "")</f>
        <v/>
      </c>
      <c r="O695" s="39">
        <f>M695</f>
        <v/>
      </c>
      <c r="P695" s="39">
        <f>IF(AND(M695&lt;&gt;"", J695&lt;&gt;""), M695-J695, "")</f>
        <v/>
      </c>
      <c r="Q695" s="41" t="inlineStr">
        <is>
          <t>Matched</t>
        </is>
      </c>
      <c r="R695" s="21" t="inlineStr">
        <is>
          <t>Deductions: Oil: ₹46,947, Shortage: ₹3,965</t>
        </is>
      </c>
    </row>
    <row r="696">
      <c r="A696" s="26" t="n">
        <v>695</v>
      </c>
      <c r="B696" s="27" t="inlineStr">
        <is>
          <t>Prem Agro Foods</t>
        </is>
      </c>
      <c r="C696" s="27" t="inlineStr">
        <is>
          <t>INWDMSD27/0678 / PO:0268</t>
        </is>
      </c>
      <c r="D696" s="26" t="inlineStr">
        <is>
          <t>30-05-2026</t>
        </is>
      </c>
      <c r="E696" s="32" t="n">
        <v>9.74</v>
      </c>
      <c r="F696" s="33" t="n">
        <v>97.40000000000001</v>
      </c>
      <c r="G696" s="34" t="n">
        <v>780097.5</v>
      </c>
      <c r="H696" s="34" t="n">
        <v>780097.5</v>
      </c>
      <c r="I696" s="34" t="n">
        <v>55906.98749999996</v>
      </c>
      <c r="J696" s="34">
        <f>IF(E696&gt;0, (G696-I696)/E696, "")</f>
        <v/>
      </c>
      <c r="K696" s="34">
        <f>IF(F696&gt;0, (G696-I696)/F696, "")</f>
        <v/>
      </c>
      <c r="L696" s="35" t="n">
        <v>38.16</v>
      </c>
      <c r="M696" s="34">
        <f>IF(AND(ISNUMBER(L696), L696&gt;0), (J696/L696)*42, "")</f>
        <v/>
      </c>
      <c r="N696" s="34">
        <f>IF(M696&lt;&gt;"", M696/10, "")</f>
        <v/>
      </c>
      <c r="O696" s="34">
        <f>M696</f>
        <v/>
      </c>
      <c r="P696" s="34">
        <f>IF(AND(M696&lt;&gt;"", J696&lt;&gt;""), M696-J696, "")</f>
        <v/>
      </c>
      <c r="Q696" s="41" t="inlineStr">
        <is>
          <t>Matched</t>
        </is>
      </c>
      <c r="R696" s="27" t="inlineStr">
        <is>
          <t>Deductions: Oil: ₹55,907</t>
        </is>
      </c>
    </row>
    <row r="697">
      <c r="A697" s="20" t="n">
        <v>696</v>
      </c>
      <c r="B697" s="21" t="inlineStr">
        <is>
          <t>Prem Agro Foods</t>
        </is>
      </c>
      <c r="C697" s="21" t="inlineStr">
        <is>
          <t>INWDMSD27/0679 / PO:0268</t>
        </is>
      </c>
      <c r="D697" s="20" t="inlineStr">
        <is>
          <t>30-05-2026</t>
        </is>
      </c>
      <c r="E697" s="37" t="n">
        <v>9.809999999999999</v>
      </c>
      <c r="F697" s="38" t="n">
        <v>98.09999999999999</v>
      </c>
      <c r="G697" s="39" t="n">
        <v>784898.1</v>
      </c>
      <c r="H697" s="39" t="n">
        <v>784898.1</v>
      </c>
      <c r="I697" s="39" t="n">
        <v>55503.50849999997</v>
      </c>
      <c r="J697" s="39">
        <f>IF(E697&gt;0, (G697-I697)/E697, "")</f>
        <v/>
      </c>
      <c r="K697" s="39">
        <f>IF(F697&gt;0, (G697-I697)/F697, "")</f>
        <v/>
      </c>
      <c r="L697" s="40" t="n">
        <v>38.94</v>
      </c>
      <c r="M697" s="39">
        <f>IF(AND(ISNUMBER(L697), L697&gt;0), (J697/L697)*42, "")</f>
        <v/>
      </c>
      <c r="N697" s="39">
        <f>IF(M697&lt;&gt;"", M697/10, "")</f>
        <v/>
      </c>
      <c r="O697" s="39">
        <f>M697</f>
        <v/>
      </c>
      <c r="P697" s="39">
        <f>IF(AND(M697&lt;&gt;"", J697&lt;&gt;""), M697-J697, "")</f>
        <v/>
      </c>
      <c r="Q697" s="41" t="inlineStr">
        <is>
          <t>Matched</t>
        </is>
      </c>
      <c r="R697" s="21" t="inlineStr">
        <is>
          <t>Deductions: Oil: ₹55,504</t>
        </is>
      </c>
    </row>
    <row r="698">
      <c r="A698" s="26" t="n">
        <v>697</v>
      </c>
      <c r="B698" s="27" t="inlineStr">
        <is>
          <t>Moreshwar Trading Company</t>
        </is>
      </c>
      <c r="C698" s="27" t="inlineStr">
        <is>
          <t>INWDMSD27/0680 / PO:0266</t>
        </is>
      </c>
      <c r="D698" s="26" t="inlineStr">
        <is>
          <t>31-05-2026</t>
        </is>
      </c>
      <c r="E698" s="32" t="n">
        <v>26.54</v>
      </c>
      <c r="F698" s="33" t="n">
        <v>265.4</v>
      </c>
      <c r="G698" s="34" t="n">
        <v>2142910</v>
      </c>
      <c r="H698" s="34" t="n">
        <v>2142910</v>
      </c>
      <c r="I698" s="34" t="n">
        <v>132532.8333333335</v>
      </c>
      <c r="J698" s="34">
        <f>IF(E698&gt;0, (G698-I698)/E698, "")</f>
        <v/>
      </c>
      <c r="K698" s="34">
        <f>IF(F698&gt;0, (G698-I698)/F698, "")</f>
        <v/>
      </c>
      <c r="L698" s="35" t="n">
        <v>39.91</v>
      </c>
      <c r="M698" s="34">
        <f>IF(AND(ISNUMBER(L698), L698&gt;0), (J698/L698)*42, "")</f>
        <v/>
      </c>
      <c r="N698" s="34">
        <f>IF(M698&lt;&gt;"", M698/10, "")</f>
        <v/>
      </c>
      <c r="O698" s="34">
        <f>M698</f>
        <v/>
      </c>
      <c r="P698" s="34">
        <f>IF(AND(M698&lt;&gt;"", J698&lt;&gt;""), M698-J698, "")</f>
        <v/>
      </c>
      <c r="Q698" s="41" t="inlineStr">
        <is>
          <t>Matched</t>
        </is>
      </c>
      <c r="R698" s="27" t="inlineStr">
        <is>
          <t>Deductions: Oil: ₹106,635, Shortage: ₹6,440, Bardana: ₹4,750, Brokerage: ₹3,993</t>
        </is>
      </c>
    </row>
    <row r="699">
      <c r="A699" s="20" t="n">
        <v>698</v>
      </c>
      <c r="B699" s="21" t="inlineStr">
        <is>
          <t>Moreshwar Trading Company</t>
        </is>
      </c>
      <c r="C699" s="21" t="inlineStr">
        <is>
          <t>INWDMSD27/0681 / PO:0265</t>
        </is>
      </c>
      <c r="D699" s="20" t="inlineStr">
        <is>
          <t>31-05-2026</t>
        </is>
      </c>
      <c r="E699" s="37" t="n">
        <v>25.88</v>
      </c>
      <c r="F699" s="38" t="n">
        <v>258.8</v>
      </c>
      <c r="G699" s="39" t="n">
        <v>2088170</v>
      </c>
      <c r="H699" s="39" t="n">
        <v>2088170</v>
      </c>
      <c r="I699" s="39" t="n">
        <v>155938.1800000001</v>
      </c>
      <c r="J699" s="39">
        <f>IF(E699&gt;0, (G699-I699)/E699, "")</f>
        <v/>
      </c>
      <c r="K699" s="39">
        <f>IF(F699&gt;0, (G699-I699)/F699, "")</f>
        <v/>
      </c>
      <c r="L699" s="40" t="n">
        <v>39.33</v>
      </c>
      <c r="M699" s="39">
        <f>IF(AND(ISNUMBER(L699), L699&gt;0), (J699/L699)*42, "")</f>
        <v/>
      </c>
      <c r="N699" s="39">
        <f>IF(M699&lt;&gt;"", M699/10, "")</f>
        <v/>
      </c>
      <c r="O699" s="39">
        <f>M699</f>
        <v/>
      </c>
      <c r="P699" s="39">
        <f>IF(AND(M699&lt;&gt;"", J699&lt;&gt;""), M699-J699, "")</f>
        <v/>
      </c>
      <c r="Q699" s="41" t="inlineStr">
        <is>
          <t>Matched</t>
        </is>
      </c>
      <c r="R699" s="21" t="inlineStr">
        <is>
          <t>Deductions: Oil: ₹134,240, Shortage: ₹4,830, Bardana: ₹4,625, Brokerage: ₹3,891</t>
        </is>
      </c>
    </row>
    <row r="700">
      <c r="A700" s="26" t="n">
        <v>699</v>
      </c>
      <c r="B700" s="27" t="inlineStr">
        <is>
          <t>Bhawani Trading Company</t>
        </is>
      </c>
      <c r="C700" s="27" t="inlineStr">
        <is>
          <t>INWDMSD27/0682 / PO:0276</t>
        </is>
      </c>
      <c r="D700" s="26" t="inlineStr">
        <is>
          <t>31-05-2026</t>
        </is>
      </c>
      <c r="E700" s="32" t="n">
        <v>30.58</v>
      </c>
      <c r="F700" s="33" t="n">
        <v>305.8</v>
      </c>
      <c r="G700" s="34" t="n">
        <v>2448812.8</v>
      </c>
      <c r="H700" s="34" t="n">
        <v>2448812.8</v>
      </c>
      <c r="I700" s="34" t="n">
        <v>165114.2957644545</v>
      </c>
      <c r="J700" s="34">
        <f>IF(E700&gt;0, (G700-I700)/E700, "")</f>
        <v/>
      </c>
      <c r="K700" s="34">
        <f>IF(F700&gt;0, (G700-I700)/F700, "")</f>
        <v/>
      </c>
      <c r="L700" s="35" t="n">
        <v>39.49</v>
      </c>
      <c r="M700" s="34">
        <f>IF(AND(ISNUMBER(L700), L700&gt;0), (J700/L700)*42, "")</f>
        <v/>
      </c>
      <c r="N700" s="34">
        <f>IF(M700&lt;&gt;"", M700/10, "")</f>
        <v/>
      </c>
      <c r="O700" s="34">
        <f>M700</f>
        <v/>
      </c>
      <c r="P700" s="34">
        <f>IF(AND(M700&lt;&gt;"", J700&lt;&gt;""), M700-J700, "")</f>
        <v/>
      </c>
      <c r="Q700" s="41" t="inlineStr">
        <is>
          <t>Matched</t>
        </is>
      </c>
      <c r="R700" s="27" t="inlineStr">
        <is>
          <t>Deductions: Oil: ₹146,346, Shortage: ₹801, Bardana: ₹6,560, Brokerage: ₹1,613</t>
        </is>
      </c>
    </row>
    <row r="701">
      <c r="A701" s="20" t="n">
        <v>700</v>
      </c>
      <c r="B701" s="21" t="inlineStr">
        <is>
          <t>Lucky Enterprises</t>
        </is>
      </c>
      <c r="C701" s="21" t="inlineStr">
        <is>
          <t>INWDMSD27/0683 / PO:0267</t>
        </is>
      </c>
      <c r="D701" s="20" t="inlineStr">
        <is>
          <t>31-05-2026</t>
        </is>
      </c>
      <c r="E701" s="37" t="n">
        <v>9.870000000000001</v>
      </c>
      <c r="F701" s="38" t="n">
        <v>98.7</v>
      </c>
      <c r="G701" s="39" t="n">
        <v>767685.6</v>
      </c>
      <c r="H701" s="39" t="n">
        <v>767685.6</v>
      </c>
      <c r="I701" s="39" t="n">
        <v>0</v>
      </c>
      <c r="J701" s="39">
        <f>IF(E701&gt;0, (G701-I701)/E701, "")</f>
        <v/>
      </c>
      <c r="K701" s="39">
        <f>IF(F701&gt;0, (G701-I701)/F701, "")</f>
        <v/>
      </c>
      <c r="L701" s="40" t="n">
        <v>40.9</v>
      </c>
      <c r="M701" s="39">
        <f>IF(AND(ISNUMBER(L701), L701&gt;0), (J701/L701)*42, "")</f>
        <v/>
      </c>
      <c r="N701" s="39">
        <f>IF(M701&lt;&gt;"", M701/10, "")</f>
        <v/>
      </c>
      <c r="O701" s="39">
        <f>M701</f>
        <v/>
      </c>
      <c r="P701" s="39">
        <f>IF(AND(M701&lt;&gt;"", J701&lt;&gt;""), M701-J701, "")</f>
        <v/>
      </c>
      <c r="Q701" s="41" t="inlineStr">
        <is>
          <t>Matched</t>
        </is>
      </c>
      <c r="R701" s="21" t="inlineStr">
        <is>
          <t>Fully reconciled &amp; verified</t>
        </is>
      </c>
    </row>
    <row r="702">
      <c r="A702" s="26" t="n">
        <v>701</v>
      </c>
      <c r="B702" s="27" t="inlineStr">
        <is>
          <t>Moreshwar Trading Company</t>
        </is>
      </c>
      <c r="C702" s="27" t="inlineStr">
        <is>
          <t>INWDMSD27/0684 / PO:0266</t>
        </is>
      </c>
      <c r="D702" s="26" t="inlineStr">
        <is>
          <t>31-05-2026</t>
        </is>
      </c>
      <c r="E702" s="32" t="n">
        <v>23.57</v>
      </c>
      <c r="F702" s="33" t="n">
        <v>235.7</v>
      </c>
      <c r="G702" s="34" t="n">
        <v>1907447.5</v>
      </c>
      <c r="H702" s="34" t="n">
        <v>1907447.5</v>
      </c>
      <c r="I702" s="34" t="n">
        <v>154296.2050833332</v>
      </c>
      <c r="J702" s="34">
        <f>IF(E702&gt;0, (G702-I702)/E702, "")</f>
        <v/>
      </c>
      <c r="K702" s="34">
        <f>IF(F702&gt;0, (G702-I702)/F702, "")</f>
        <v/>
      </c>
      <c r="L702" s="35" t="n">
        <v>39.35</v>
      </c>
      <c r="M702" s="34">
        <f>IF(AND(ISNUMBER(L702), L702&gt;0), (J702/L702)*42, "")</f>
        <v/>
      </c>
      <c r="N702" s="34">
        <f>IF(M702&lt;&gt;"", M702/10, "")</f>
        <v/>
      </c>
      <c r="O702" s="34">
        <f>M702</f>
        <v/>
      </c>
      <c r="P702" s="34">
        <f>IF(AND(M702&lt;&gt;"", J702&lt;&gt;""), M702-J702, "")</f>
        <v/>
      </c>
      <c r="Q702" s="41" t="inlineStr">
        <is>
          <t>Matched</t>
        </is>
      </c>
      <c r="R702" s="27" t="inlineStr">
        <is>
          <t>Deductions: Oil: ₹122,167, Shortage: ₹10,062, Bardana: ₹5,100, Brokerage: ₹3,554</t>
        </is>
      </c>
    </row>
    <row r="703">
      <c r="A703" s="20" t="n">
        <v>702</v>
      </c>
      <c r="B703" s="21" t="inlineStr">
        <is>
          <t>Moreshwar Trading Company</t>
        </is>
      </c>
      <c r="C703" s="21" t="inlineStr">
        <is>
          <t>INWDMSD27/0685 / PO:0265</t>
        </is>
      </c>
      <c r="D703" s="20" t="inlineStr">
        <is>
          <t>31-05-2026</t>
        </is>
      </c>
      <c r="E703" s="37" t="n">
        <v>28.14</v>
      </c>
      <c r="F703" s="38" t="n">
        <v>281.4</v>
      </c>
      <c r="G703" s="39" t="n">
        <v>2273320</v>
      </c>
      <c r="H703" s="39" t="n">
        <v>2273320</v>
      </c>
      <c r="I703" s="39" t="n">
        <v>147949.3279999999</v>
      </c>
      <c r="J703" s="39">
        <f>IF(E703&gt;0, (G703-I703)/E703, "")</f>
        <v/>
      </c>
      <c r="K703" s="39">
        <f>IF(F703&gt;0, (G703-I703)/F703, "")</f>
        <v/>
      </c>
      <c r="L703" s="40" t="n">
        <v>39.81</v>
      </c>
      <c r="M703" s="39">
        <f>IF(AND(ISNUMBER(L703), L703&gt;0), (J703/L703)*42, "")</f>
        <v/>
      </c>
      <c r="N703" s="39">
        <f>IF(M703&lt;&gt;"", M703/10, "")</f>
        <v/>
      </c>
      <c r="O703" s="39">
        <f>M703</f>
        <v/>
      </c>
      <c r="P703" s="39">
        <f>IF(AND(M703&lt;&gt;"", J703&lt;&gt;""), M703-J703, "")</f>
        <v/>
      </c>
      <c r="Q703" s="41" t="inlineStr">
        <is>
          <t>Matched</t>
        </is>
      </c>
      <c r="R703" s="21" t="inlineStr">
        <is>
          <t>Deductions: Oil: ₹118,537, Shortage: ₹8,050, Bardana: ₹4,850, Brokerage: ₹4,236</t>
        </is>
      </c>
    </row>
    <row r="704">
      <c r="A704" s="26" t="n">
        <v>703</v>
      </c>
      <c r="B704" s="27" t="inlineStr">
        <is>
          <t>Bhawani Trading Company</t>
        </is>
      </c>
      <c r="C704" s="27" t="inlineStr">
        <is>
          <t>INWDMSD27/0686 / PO:0276</t>
        </is>
      </c>
      <c r="D704" s="26" t="inlineStr">
        <is>
          <t>31-05-2026</t>
        </is>
      </c>
      <c r="E704" s="32" t="n">
        <v>30.26</v>
      </c>
      <c r="F704" s="33" t="n">
        <v>302.6</v>
      </c>
      <c r="G704" s="34" t="n">
        <v>2424040</v>
      </c>
      <c r="H704" s="34" t="n">
        <v>2424040</v>
      </c>
      <c r="I704" s="34" t="n">
        <v>145196.3702708687</v>
      </c>
      <c r="J704" s="34">
        <f>IF(E704&gt;0, (G704-I704)/E704, "")</f>
        <v/>
      </c>
      <c r="K704" s="34">
        <f>IF(F704&gt;0, (G704-I704)/F704, "")</f>
        <v/>
      </c>
      <c r="L704" s="35" t="n">
        <v>39.82</v>
      </c>
      <c r="M704" s="34">
        <f>IF(AND(ISNUMBER(L704), L704&gt;0), (J704/L704)*42, "")</f>
        <v/>
      </c>
      <c r="N704" s="34">
        <f>IF(M704&lt;&gt;"", M704/10, "")</f>
        <v/>
      </c>
      <c r="O704" s="34">
        <f>M704</f>
        <v/>
      </c>
      <c r="P704" s="34">
        <f>IF(AND(M704&lt;&gt;"", J704&lt;&gt;""), M704-J704, "")</f>
        <v/>
      </c>
      <c r="Q704" s="41" t="inlineStr">
        <is>
          <t>Matched</t>
        </is>
      </c>
      <c r="R704" s="27" t="inlineStr">
        <is>
          <t>Deductions: Oil: ₹125,819, Shortage: ₹1,601, Bardana: ₹5,955, Brokerage: ₹1,640</t>
        </is>
      </c>
    </row>
    <row r="705">
      <c r="A705" s="20" t="n">
        <v>704</v>
      </c>
      <c r="B705" s="21" t="inlineStr">
        <is>
          <t>Naman Udhyog</t>
        </is>
      </c>
      <c r="C705" s="21" t="inlineStr">
        <is>
          <t>INWDMSD27/0687 / PO:0269</t>
        </is>
      </c>
      <c r="D705" s="20" t="inlineStr">
        <is>
          <t>31-05-2026</t>
        </is>
      </c>
      <c r="E705" s="37" t="n">
        <v>31.11</v>
      </c>
      <c r="F705" s="38" t="n">
        <v>311.1</v>
      </c>
      <c r="G705" s="39" t="n">
        <v>2494890.4</v>
      </c>
      <c r="H705" s="39" t="n">
        <v>2494890.4</v>
      </c>
      <c r="I705" s="39" t="n">
        <v>132466.7998095236</v>
      </c>
      <c r="J705" s="39">
        <f>IF(E705&gt;0, (G705-I705)/E705, "")</f>
        <v/>
      </c>
      <c r="K705" s="39">
        <f>IF(F705&gt;0, (G705-I705)/F705, "")</f>
        <v/>
      </c>
      <c r="L705" s="40" t="n">
        <v>39.25</v>
      </c>
      <c r="M705" s="39">
        <f>IF(AND(ISNUMBER(L705), L705&gt;0), (J705/L705)*42, "")</f>
        <v/>
      </c>
      <c r="N705" s="39">
        <f>IF(M705&lt;&gt;"", M705/10, "")</f>
        <v/>
      </c>
      <c r="O705" s="39">
        <f>M705</f>
        <v/>
      </c>
      <c r="P705" s="39">
        <f>IF(AND(M705&lt;&gt;"", J705&lt;&gt;""), M705-J705, "")</f>
        <v/>
      </c>
      <c r="Q705" s="41" t="inlineStr">
        <is>
          <t>Matched</t>
        </is>
      </c>
      <c r="R705" s="21" t="inlineStr">
        <is>
          <t>Deductions: Oil: ₹132,467</t>
        </is>
      </c>
    </row>
    <row r="706">
      <c r="A706" s="26" t="n">
        <v>705</v>
      </c>
      <c r="B706" s="27" t="inlineStr">
        <is>
          <t>Shubham Traders</t>
        </is>
      </c>
      <c r="C706" s="27" t="inlineStr">
        <is>
          <t>INWDMSD27/0688 / PO:0272</t>
        </is>
      </c>
      <c r="D706" s="26" t="inlineStr">
        <is>
          <t>31-05-2026</t>
        </is>
      </c>
      <c r="E706" s="32" t="n">
        <v>30.24</v>
      </c>
      <c r="F706" s="33" t="n">
        <v>302.4</v>
      </c>
      <c r="G706" s="34" t="n">
        <v>2418800</v>
      </c>
      <c r="H706" s="34" t="n">
        <v>2418800</v>
      </c>
      <c r="I706" s="34" t="n">
        <v>33862.2723809524</v>
      </c>
      <c r="J706" s="34">
        <f>IF(E706&gt;0, (G706-I706)/E706, "")</f>
        <v/>
      </c>
      <c r="K706" s="34">
        <f>IF(F706&gt;0, (G706-I706)/F706, "")</f>
        <v/>
      </c>
      <c r="L706" s="35" t="n">
        <v>41.68</v>
      </c>
      <c r="M706" s="34">
        <f>IF(AND(ISNUMBER(L706), L706&gt;0), (J706/L706)*42, "")</f>
        <v/>
      </c>
      <c r="N706" s="34">
        <f>IF(M706&lt;&gt;"", M706/10, "")</f>
        <v/>
      </c>
      <c r="O706" s="34">
        <f>M706</f>
        <v/>
      </c>
      <c r="P706" s="34">
        <f>IF(AND(M706&lt;&gt;"", J706&lt;&gt;""), M706-J706, "")</f>
        <v/>
      </c>
      <c r="Q706" s="41" t="inlineStr">
        <is>
          <t>Matched</t>
        </is>
      </c>
      <c r="R706" s="27" t="inlineStr">
        <is>
          <t>Deductions: Oil: ₹18,429, Bardana: ₹6,000</t>
        </is>
      </c>
    </row>
    <row r="707">
      <c r="A707" s="20" t="n">
        <v>706</v>
      </c>
      <c r="B707" s="21" t="inlineStr">
        <is>
          <t>Naman Udhyog</t>
        </is>
      </c>
      <c r="C707" s="21" t="inlineStr">
        <is>
          <t>INWDMSD27/0689 / PO:0269</t>
        </is>
      </c>
      <c r="D707" s="20" t="inlineStr">
        <is>
          <t>01-06-2026</t>
        </is>
      </c>
      <c r="E707" s="37" t="n">
        <v>38.16</v>
      </c>
      <c r="F707" s="38" t="n">
        <v>381.6</v>
      </c>
      <c r="G707" s="39" t="n">
        <v>3062494</v>
      </c>
      <c r="H707" s="39" t="n">
        <v>3062494</v>
      </c>
      <c r="I707" s="39" t="n">
        <v>227499.5542857141</v>
      </c>
      <c r="J707" s="39">
        <f>IF(E707&gt;0, (G707-I707)/E707, "")</f>
        <v/>
      </c>
      <c r="K707" s="39">
        <f>IF(F707&gt;0, (G707-I707)/F707, "")</f>
        <v/>
      </c>
      <c r="L707" s="40" t="n">
        <v>38.91</v>
      </c>
      <c r="M707" s="39">
        <f>IF(AND(ISNUMBER(L707), L707&gt;0), (J707/L707)*42, "")</f>
        <v/>
      </c>
      <c r="N707" s="39">
        <f>IF(M707&lt;&gt;"", M707/10, "")</f>
        <v/>
      </c>
      <c r="O707" s="39">
        <f>M707</f>
        <v/>
      </c>
      <c r="P707" s="39">
        <f>IF(AND(M707&lt;&gt;"", J707&lt;&gt;""), M707-J707, "")</f>
        <v/>
      </c>
      <c r="Q707" s="41" t="inlineStr">
        <is>
          <t>Matched</t>
        </is>
      </c>
      <c r="R707" s="21" t="inlineStr">
        <is>
          <t>Deductions: Oil: ₹227,500</t>
        </is>
      </c>
    </row>
    <row r="708">
      <c r="A708" s="26" t="n">
        <v>707</v>
      </c>
      <c r="B708" s="27" t="inlineStr">
        <is>
          <t>Shubham Traders</t>
        </is>
      </c>
      <c r="C708" s="27" t="inlineStr">
        <is>
          <t>INWDMSD27/0690 / PO:0271</t>
        </is>
      </c>
      <c r="D708" s="26" t="inlineStr">
        <is>
          <t>01-06-2026</t>
        </is>
      </c>
      <c r="E708" s="32" t="n">
        <v>30.12</v>
      </c>
      <c r="F708" s="33" t="n">
        <v>301.2</v>
      </c>
      <c r="G708" s="34" t="n">
        <v>2413200</v>
      </c>
      <c r="H708" s="34" t="n">
        <v>2413200</v>
      </c>
      <c r="I708" s="34" t="n">
        <v>109193.1542857143</v>
      </c>
      <c r="J708" s="34">
        <f>IF(E708&gt;0, (G708-I708)/E708, "")</f>
        <v/>
      </c>
      <c r="K708" s="34">
        <f>IF(F708&gt;0, (G708-I708)/F708, "")</f>
        <v/>
      </c>
      <c r="L708" s="35" t="n">
        <v>40.43</v>
      </c>
      <c r="M708" s="34">
        <f>IF(AND(ISNUMBER(L708), L708&gt;0), (J708/L708)*42, "")</f>
        <v/>
      </c>
      <c r="N708" s="34">
        <f>IF(M708&lt;&gt;"", M708/10, "")</f>
        <v/>
      </c>
      <c r="O708" s="34">
        <f>M708</f>
        <v/>
      </c>
      <c r="P708" s="34">
        <f>IF(AND(M708&lt;&gt;"", J708&lt;&gt;""), M708-J708, "")</f>
        <v/>
      </c>
      <c r="Q708" s="41" t="inlineStr">
        <is>
          <t>Matched</t>
        </is>
      </c>
      <c r="R708" s="27" t="inlineStr">
        <is>
          <t>Deductions: Oil: ₹90,208, Shortage: ₹3,600, Bardana: ₹5,250</t>
        </is>
      </c>
    </row>
    <row r="709">
      <c r="A709" s="20" t="n">
        <v>708</v>
      </c>
      <c r="B709" s="21" t="inlineStr">
        <is>
          <t>Shubham Traders</t>
        </is>
      </c>
      <c r="C709" s="21" t="inlineStr">
        <is>
          <t>INWDMSD27/0691 / PO:0271</t>
        </is>
      </c>
      <c r="D709" s="20" t="inlineStr">
        <is>
          <t>01-06-2026</t>
        </is>
      </c>
      <c r="E709" s="37" t="n">
        <v>30.01</v>
      </c>
      <c r="F709" s="38" t="n">
        <v>300.1</v>
      </c>
      <c r="G709" s="39" t="n">
        <v>2404000</v>
      </c>
      <c r="H709" s="39" t="n">
        <v>2404000</v>
      </c>
      <c r="I709" s="39" t="n">
        <v>149486.8761904764</v>
      </c>
      <c r="J709" s="39">
        <f>IF(E709&gt;0, (G709-I709)/E709, "")</f>
        <v/>
      </c>
      <c r="K709" s="39">
        <f>IF(F709&gt;0, (G709-I709)/F709, "")</f>
        <v/>
      </c>
      <c r="L709" s="40" t="n">
        <v>39.73</v>
      </c>
      <c r="M709" s="39">
        <f>IF(AND(ISNUMBER(L709), L709&gt;0), (J709/L709)*42, "")</f>
        <v/>
      </c>
      <c r="N709" s="39">
        <f>IF(M709&lt;&gt;"", M709/10, "")</f>
        <v/>
      </c>
      <c r="O709" s="39">
        <f>M709</f>
        <v/>
      </c>
      <c r="P709" s="39">
        <f>IF(AND(M709&lt;&gt;"", J709&lt;&gt;""), M709-J709, "")</f>
        <v/>
      </c>
      <c r="Q709" s="41" t="inlineStr">
        <is>
          <t>Matched</t>
        </is>
      </c>
      <c r="R709" s="21" t="inlineStr">
        <is>
          <t>Deductions: Oil: ₹129,930, Shortage: ₹3,200, Bardana: ₹6,500</t>
        </is>
      </c>
    </row>
    <row r="710">
      <c r="A710" s="26" t="n">
        <v>709</v>
      </c>
      <c r="B710" s="27" t="inlineStr">
        <is>
          <t>Naman Udhyog</t>
        </is>
      </c>
      <c r="C710" s="27" t="inlineStr">
        <is>
          <t>INWDMSD27/0692 / PO:0269</t>
        </is>
      </c>
      <c r="D710" s="26" t="inlineStr">
        <is>
          <t>01-06-2026</t>
        </is>
      </c>
      <c r="E710" s="32" t="n">
        <v>30.44</v>
      </c>
      <c r="F710" s="33" t="n">
        <v>304.4</v>
      </c>
      <c r="G710" s="34" t="n">
        <v>2438691.23</v>
      </c>
      <c r="H710" s="34" t="n">
        <v>2438691.23</v>
      </c>
      <c r="I710" s="34" t="n">
        <v>268256.0352999999</v>
      </c>
      <c r="J710" s="34">
        <f>IF(E710&gt;0, (G710-I710)/E710, "")</f>
        <v/>
      </c>
      <c r="K710" s="34">
        <f>IF(F710&gt;0, (G710-I710)/F710, "")</f>
        <v/>
      </c>
      <c r="L710" s="35" t="n">
        <v>37.23</v>
      </c>
      <c r="M710" s="34">
        <f>IF(AND(ISNUMBER(L710), L710&gt;0), (J710/L710)*42, "")</f>
        <v/>
      </c>
      <c r="N710" s="34">
        <f>IF(M710&lt;&gt;"", M710/10, "")</f>
        <v/>
      </c>
      <c r="O710" s="34">
        <f>M710</f>
        <v/>
      </c>
      <c r="P710" s="34">
        <f>IF(AND(M710&lt;&gt;"", J710&lt;&gt;""), M710-J710, "")</f>
        <v/>
      </c>
      <c r="Q710" s="41" t="inlineStr">
        <is>
          <t>Matched</t>
        </is>
      </c>
      <c r="R710" s="27" t="inlineStr">
        <is>
          <t>Deductions: Oil: ₹268,256</t>
        </is>
      </c>
    </row>
    <row r="711">
      <c r="A711" s="20" t="n">
        <v>710</v>
      </c>
      <c r="B711" s="21" t="inlineStr">
        <is>
          <t>Kharati Lal Ashok Kumar</t>
        </is>
      </c>
      <c r="C711" s="21" t="inlineStr">
        <is>
          <t>INWDMSD27/0693 / PO:0278</t>
        </is>
      </c>
      <c r="D711" s="20" t="inlineStr">
        <is>
          <t>01-06-2026</t>
        </is>
      </c>
      <c r="E711" s="37" t="n">
        <v>33.94</v>
      </c>
      <c r="F711" s="38" t="n">
        <v>339.4</v>
      </c>
      <c r="G711" s="39" t="n">
        <v>2717200</v>
      </c>
      <c r="H711" s="39" t="n">
        <v>2717200</v>
      </c>
      <c r="I711" s="39" t="n">
        <v>114346.8952380954</v>
      </c>
      <c r="J711" s="39">
        <f>IF(E711&gt;0, (G711-I711)/E711, "")</f>
        <v/>
      </c>
      <c r="K711" s="39">
        <f>IF(F711&gt;0, (G711-I711)/F711, "")</f>
        <v/>
      </c>
      <c r="L711" s="40" t="n">
        <v>40.55</v>
      </c>
      <c r="M711" s="39">
        <f>IF(AND(ISNUMBER(L711), L711&gt;0), (J711/L711)*42, "")</f>
        <v/>
      </c>
      <c r="N711" s="39">
        <f>IF(M711&lt;&gt;"", M711/10, "")</f>
        <v/>
      </c>
      <c r="O711" s="39">
        <f>M711</f>
        <v/>
      </c>
      <c r="P711" s="39">
        <f>IF(AND(M711&lt;&gt;"", J711&lt;&gt;""), M711-J711, "")</f>
        <v/>
      </c>
      <c r="Q711" s="41" t="inlineStr">
        <is>
          <t>Matched</t>
        </is>
      </c>
      <c r="R711" s="21" t="inlineStr">
        <is>
          <t>Deductions: Oil: ₹93,808, Shortage: ₹2,000, Bardana: ₹7,670</t>
        </is>
      </c>
    </row>
    <row r="712">
      <c r="A712" s="26" t="n">
        <v>711</v>
      </c>
      <c r="B712" s="27" t="inlineStr">
        <is>
          <t>Moreshwar Trading Company</t>
        </is>
      </c>
      <c r="C712" s="27" t="inlineStr">
        <is>
          <t>INWDMSD27/0694 / PO:0277</t>
        </is>
      </c>
      <c r="D712" s="26" t="inlineStr">
        <is>
          <t>01-06-2026</t>
        </is>
      </c>
      <c r="E712" s="32" t="n">
        <v>25.14</v>
      </c>
      <c r="F712" s="33" t="n">
        <v>251.4</v>
      </c>
      <c r="G712" s="34" t="n">
        <v>2017200</v>
      </c>
      <c r="H712" s="34" t="n">
        <v>2017200</v>
      </c>
      <c r="I712" s="34" t="n">
        <v>193958.8214285716</v>
      </c>
      <c r="J712" s="34">
        <f>IF(E712&gt;0, (G712-I712)/E712, "")</f>
        <v/>
      </c>
      <c r="K712" s="34">
        <f>IF(F712&gt;0, (G712-I712)/F712, "")</f>
        <v/>
      </c>
      <c r="L712" s="35" t="n">
        <v>38.5</v>
      </c>
      <c r="M712" s="34">
        <f>IF(AND(ISNUMBER(L712), L712&gt;0), (J712/L712)*42, "")</f>
        <v/>
      </c>
      <c r="N712" s="34">
        <f>IF(M712&lt;&gt;"", M712/10, "")</f>
        <v/>
      </c>
      <c r="O712" s="34">
        <f>M712</f>
        <v/>
      </c>
      <c r="P712" s="34">
        <f>IF(AND(M712&lt;&gt;"", J712&lt;&gt;""), M712-J712, "")</f>
        <v/>
      </c>
      <c r="Q712" s="41" t="inlineStr">
        <is>
          <t>Matched</t>
        </is>
      </c>
      <c r="R712" s="27" t="inlineStr">
        <is>
          <t>Deductions: Oil: ₹169,061, Shortage: ₹6,000, Bardana: ₹5,030, Brokerage: ₹3,782</t>
        </is>
      </c>
    </row>
    <row r="713">
      <c r="A713" s="20" t="n">
        <v>712</v>
      </c>
      <c r="B713" s="21" t="inlineStr">
        <is>
          <t>Moreshwar Trading Company</t>
        </is>
      </c>
      <c r="C713" s="21" t="inlineStr">
        <is>
          <t>INWDMSD27/0695 / PO:0277</t>
        </is>
      </c>
      <c r="D713" s="20" t="inlineStr">
        <is>
          <t>01-06-2026</t>
        </is>
      </c>
      <c r="E713" s="37" t="n">
        <v>26.52</v>
      </c>
      <c r="F713" s="38" t="n">
        <v>265.2</v>
      </c>
      <c r="G713" s="39" t="n">
        <v>2130000</v>
      </c>
      <c r="H713" s="39" t="n">
        <v>2130000</v>
      </c>
      <c r="I713" s="39" t="n">
        <v>149320.8928571429</v>
      </c>
      <c r="J713" s="39">
        <f>IF(E713&gt;0, (G713-I713)/E713, "")</f>
        <v/>
      </c>
      <c r="K713" s="39">
        <f>IF(F713&gt;0, (G713-I713)/F713, "")</f>
        <v/>
      </c>
      <c r="L713" s="40" t="n">
        <v>39.68</v>
      </c>
      <c r="M713" s="39">
        <f>IF(AND(ISNUMBER(L713), L713&gt;0), (J713/L713)*42, "")</f>
        <v/>
      </c>
      <c r="N713" s="39">
        <f>IF(M713&lt;&gt;"", M713/10, "")</f>
        <v/>
      </c>
      <c r="O713" s="39">
        <f>M713</f>
        <v/>
      </c>
      <c r="P713" s="39">
        <f>IF(AND(M713&lt;&gt;"", J713&lt;&gt;""), M713-J713, "")</f>
        <v/>
      </c>
      <c r="Q713" s="41" t="inlineStr">
        <is>
          <t>Matched</t>
        </is>
      </c>
      <c r="R713" s="21" t="inlineStr">
        <is>
          <t>Deductions: Oil: ₹117,657, Shortage: ₹8,400, Bardana: ₹4,360, Brokerage: ₹3,994</t>
        </is>
      </c>
    </row>
    <row r="714">
      <c r="A714" s="26" t="n">
        <v>713</v>
      </c>
      <c r="B714" s="27" t="inlineStr">
        <is>
          <t>Moreshwar Trading Company</t>
        </is>
      </c>
      <c r="C714" s="27" t="inlineStr">
        <is>
          <t>INWDMSD27/0696 / PO:0277</t>
        </is>
      </c>
      <c r="D714" s="26" t="inlineStr">
        <is>
          <t>01-06-2026</t>
        </is>
      </c>
      <c r="E714" s="32" t="n">
        <v>25.5</v>
      </c>
      <c r="F714" s="33" t="n">
        <v>255</v>
      </c>
      <c r="G714" s="34" t="n">
        <v>850000</v>
      </c>
      <c r="H714" s="34" t="n">
        <v>850000</v>
      </c>
      <c r="I714" s="34" t="n">
        <v>73668.03571428568</v>
      </c>
      <c r="J714" s="34">
        <f>IF(E714&gt;0, (G714-I714)/E714, "")</f>
        <v/>
      </c>
      <c r="K714" s="34">
        <f>IF(F714&gt;0, (G714-I714)/F714, "")</f>
        <v/>
      </c>
      <c r="L714" s="35" t="n">
        <v>39.42</v>
      </c>
      <c r="M714" s="34">
        <f>IF(AND(ISNUMBER(L714), L714&gt;0), (J714/L714)*42, "")</f>
        <v/>
      </c>
      <c r="N714" s="34">
        <f>IF(M714&lt;&gt;"", M714/10, "")</f>
        <v/>
      </c>
      <c r="O714" s="34">
        <f>M714</f>
        <v/>
      </c>
      <c r="P714" s="34">
        <f>IF(AND(M714&lt;&gt;"", J714&lt;&gt;""), M714-J714, "")</f>
        <v/>
      </c>
      <c r="Q714" s="41" t="inlineStr">
        <is>
          <t>Matched</t>
        </is>
      </c>
      <c r="R714" s="27" t="inlineStr">
        <is>
          <t>Deductions: Oil: ₹52,214, Shortage: ₹10,000, Bardana: ₹4,080, Brokerage: ₹1,594</t>
        </is>
      </c>
    </row>
    <row r="715">
      <c r="A715" s="20" t="n">
        <v>714</v>
      </c>
      <c r="B715" s="21" t="inlineStr">
        <is>
          <t>Moreshwar Trading Company</t>
        </is>
      </c>
      <c r="C715" s="21" t="inlineStr">
        <is>
          <t>INWDMSD27/0696 / PO:0266</t>
        </is>
      </c>
      <c r="D715" s="20" t="inlineStr">
        <is>
          <t>01-06-2026</t>
        </is>
      </c>
      <c r="E715" s="37" t="n">
        <v>25.5</v>
      </c>
      <c r="F715" s="38" t="n">
        <v>255</v>
      </c>
      <c r="G715" s="39" t="n">
        <v>1207500</v>
      </c>
      <c r="H715" s="39" t="n">
        <v>1207500</v>
      </c>
      <c r="I715" s="39" t="n">
        <v>84635.99999999996</v>
      </c>
      <c r="J715" s="39">
        <f>IF(E715&gt;0, (G715-I715)/E715, "")</f>
        <v/>
      </c>
      <c r="K715" s="39">
        <f>IF(F715&gt;0, (G715-I715)/F715, "")</f>
        <v/>
      </c>
      <c r="L715" s="40" t="n">
        <v>39.42</v>
      </c>
      <c r="M715" s="39">
        <f>IF(AND(ISNUMBER(L715), L715&gt;0), (J715/L715)*42, "")</f>
        <v/>
      </c>
      <c r="N715" s="39">
        <f>IF(M715&lt;&gt;"", M715/10, "")</f>
        <v/>
      </c>
      <c r="O715" s="39">
        <f>M715</f>
        <v/>
      </c>
      <c r="P715" s="39">
        <f>IF(AND(M715&lt;&gt;"", J715&lt;&gt;""), M715-J715, "")</f>
        <v/>
      </c>
      <c r="Q715" s="41" t="inlineStr">
        <is>
          <t>Matched</t>
        </is>
      </c>
      <c r="R715" s="21" t="inlineStr">
        <is>
          <t>Deductions: Oil: ₹74,175, Brokerage: ₹2,250</t>
        </is>
      </c>
    </row>
    <row r="716">
      <c r="A716" s="26" t="n">
        <v>715</v>
      </c>
      <c r="B716" s="27" t="inlineStr">
        <is>
          <t>Tetarwal Trading Company</t>
        </is>
      </c>
      <c r="C716" s="27" t="inlineStr">
        <is>
          <t>INWDMSD27/0697 / PO:0274</t>
        </is>
      </c>
      <c r="D716" s="26" t="inlineStr">
        <is>
          <t>01-06-2026</t>
        </is>
      </c>
      <c r="E716" s="32" t="n">
        <v>45.88</v>
      </c>
      <c r="F716" s="33" t="n">
        <v>458.8</v>
      </c>
      <c r="G716" s="34" t="n">
        <v>3671600</v>
      </c>
      <c r="H716" s="34" t="n">
        <v>3671600</v>
      </c>
      <c r="I716" s="34" t="n">
        <v>166318.3609523811</v>
      </c>
      <c r="J716" s="34">
        <f>IF(E716&gt;0, (G716-I716)/E716, "")</f>
        <v/>
      </c>
      <c r="K716" s="34">
        <f>IF(F716&gt;0, (G716-I716)/F716, "")</f>
        <v/>
      </c>
      <c r="L716" s="35" t="n">
        <v>40.51</v>
      </c>
      <c r="M716" s="34">
        <f>IF(AND(ISNUMBER(L716), L716&gt;0), (J716/L716)*42, "")</f>
        <v/>
      </c>
      <c r="N716" s="34">
        <f>IF(M716&lt;&gt;"", M716/10, "")</f>
        <v/>
      </c>
      <c r="O716" s="34">
        <f>M716</f>
        <v/>
      </c>
      <c r="P716" s="34">
        <f>IF(AND(M716&lt;&gt;"", J716&lt;&gt;""), M716-J716, "")</f>
        <v/>
      </c>
      <c r="Q716" s="41" t="inlineStr">
        <is>
          <t>Matched</t>
        </is>
      </c>
      <c r="R716" s="27" t="inlineStr">
        <is>
          <t>Deductions: Oil: ₹130,254, Shortage: ₹1,200, Bardana: ₹10,815, Brokerage: ₹6,425</t>
        </is>
      </c>
    </row>
    <row r="717">
      <c r="A717" s="20" t="n">
        <v>716</v>
      </c>
      <c r="B717" s="21" t="inlineStr">
        <is>
          <t>Naman Udhyog</t>
        </is>
      </c>
      <c r="C717" s="21" t="inlineStr">
        <is>
          <t>INWDMSD27/0698 / PO:0270</t>
        </is>
      </c>
      <c r="D717" s="20" t="inlineStr">
        <is>
          <t>01-06-2026</t>
        </is>
      </c>
      <c r="E717" s="37" t="n">
        <v>31.195</v>
      </c>
      <c r="F717" s="38" t="n">
        <v>311.95</v>
      </c>
      <c r="G717" s="39" t="n">
        <v>2496173.12</v>
      </c>
      <c r="H717" s="39" t="n">
        <v>2496173.12</v>
      </c>
      <c r="I717" s="39" t="n">
        <v>262098.1775999998</v>
      </c>
      <c r="J717" s="39">
        <f>IF(E717&gt;0, (G717-I717)/E717, "")</f>
        <v/>
      </c>
      <c r="K717" s="39">
        <f>IF(F717&gt;0, (G717-I717)/F717, "")</f>
        <v/>
      </c>
      <c r="L717" s="40" t="n">
        <v>37.15</v>
      </c>
      <c r="M717" s="39">
        <f>IF(AND(ISNUMBER(L717), L717&gt;0), (J717/L717)*42, "")</f>
        <v/>
      </c>
      <c r="N717" s="39">
        <f>IF(M717&lt;&gt;"", M717/10, "")</f>
        <v/>
      </c>
      <c r="O717" s="39">
        <f>M717</f>
        <v/>
      </c>
      <c r="P717" s="39">
        <f>IF(AND(M717&lt;&gt;"", J717&lt;&gt;""), M717-J717, "")</f>
        <v/>
      </c>
      <c r="Q717" s="41" t="inlineStr">
        <is>
          <t>Matched</t>
        </is>
      </c>
      <c r="R717" s="21" t="inlineStr">
        <is>
          <t>Deductions: Oil: ₹262,098</t>
        </is>
      </c>
    </row>
    <row r="718">
      <c r="A718" s="26" t="n">
        <v>717</v>
      </c>
      <c r="B718" s="27" t="inlineStr">
        <is>
          <t>Shree Ganpati Industries</t>
        </is>
      </c>
      <c r="C718" s="27" t="inlineStr">
        <is>
          <t>INWDMSD27/0699 / PO:0279</t>
        </is>
      </c>
      <c r="D718" s="26" t="inlineStr">
        <is>
          <t>01-06-2026</t>
        </is>
      </c>
      <c r="E718" s="32" t="n">
        <v>30.6</v>
      </c>
      <c r="F718" s="33" t="n">
        <v>306</v>
      </c>
      <c r="G718" s="34" t="n">
        <v>2431904.23</v>
      </c>
      <c r="H718" s="34" t="n">
        <v>2429917.5</v>
      </c>
      <c r="I718" s="34" t="n">
        <v>87398.46121428571</v>
      </c>
      <c r="J718" s="34">
        <f>IF(E718&gt;0, (G718-I718)/E718, "")</f>
        <v/>
      </c>
      <c r="K718" s="34">
        <f>IF(F718&gt;0, (G718-I718)/F718, "")</f>
        <v/>
      </c>
      <c r="L718" s="35" t="n">
        <v>40.82</v>
      </c>
      <c r="M718" s="34">
        <f>IF(AND(ISNUMBER(L718), L718&gt;0), (J718/L718)*42, "")</f>
        <v/>
      </c>
      <c r="N718" s="34">
        <f>IF(M718&lt;&gt;"", M718/10, "")</f>
        <v/>
      </c>
      <c r="O718" s="34">
        <f>M718</f>
        <v/>
      </c>
      <c r="P718" s="34">
        <f>IF(AND(M718&lt;&gt;"", J718&lt;&gt;""), M718-J718, "")</f>
        <v/>
      </c>
      <c r="Q718" s="36" t="inlineStr">
        <is>
          <t>Amount Discrepancy</t>
        </is>
      </c>
      <c r="R718" s="27" t="inlineStr">
        <is>
          <t>Debit Y vs Lab AN diff: ₹-1,986.73 | Deductions: Oil: ₹68,269, Bardana: ₹5,965, Brokerage: ₹1,987</t>
        </is>
      </c>
    </row>
    <row r="719">
      <c r="A719" s="20" t="n">
        <v>718</v>
      </c>
      <c r="B719" s="21" t="inlineStr">
        <is>
          <t>Naman Udhyog</t>
        </is>
      </c>
      <c r="C719" s="21" t="inlineStr">
        <is>
          <t>INWDMSD27/0700 / PO:0270</t>
        </is>
      </c>
      <c r="D719" s="20" t="inlineStr">
        <is>
          <t>02-06-2026</t>
        </is>
      </c>
      <c r="E719" s="37" t="n">
        <v>29.87</v>
      </c>
      <c r="F719" s="38" t="n">
        <v>298.7</v>
      </c>
      <c r="G719" s="39" t="n">
        <v>2395479.6</v>
      </c>
      <c r="H719" s="39" t="n">
        <v>2395479.6</v>
      </c>
      <c r="I719" s="39" t="n">
        <v>156276.5262857144</v>
      </c>
      <c r="J719" s="39">
        <f>IF(E719&gt;0, (G719-I719)/E719, "")</f>
        <v/>
      </c>
      <c r="K719" s="39">
        <f>IF(F719&gt;0, (G719-I719)/F719, "")</f>
        <v/>
      </c>
      <c r="L719" s="40" t="n">
        <v>38.94</v>
      </c>
      <c r="M719" s="39">
        <f>IF(AND(ISNUMBER(L719), L719&gt;0), (J719/L719)*42, "")</f>
        <v/>
      </c>
      <c r="N719" s="39">
        <f>IF(M719&lt;&gt;"", M719/10, "")</f>
        <v/>
      </c>
      <c r="O719" s="39">
        <f>M719</f>
        <v/>
      </c>
      <c r="P719" s="39">
        <f>IF(AND(M719&lt;&gt;"", J719&lt;&gt;""), M719-J719, "")</f>
        <v/>
      </c>
      <c r="Q719" s="41" t="inlineStr">
        <is>
          <t>Matched</t>
        </is>
      </c>
      <c r="R719" s="21" t="inlineStr">
        <is>
          <t>Deductions: Oil: ₹156,277</t>
        </is>
      </c>
    </row>
    <row r="720">
      <c r="A720" s="26" t="n">
        <v>719</v>
      </c>
      <c r="B720" s="27" t="inlineStr">
        <is>
          <t>Naman Udhyog</t>
        </is>
      </c>
      <c r="C720" s="27" t="inlineStr">
        <is>
          <t>INWDMSD27/0701 / PO:0270</t>
        </is>
      </c>
      <c r="D720" s="26" t="inlineStr">
        <is>
          <t>02-06-2026</t>
        </is>
      </c>
      <c r="E720" s="32" t="n">
        <v>24.92</v>
      </c>
      <c r="F720" s="33" t="n">
        <v>249.2</v>
      </c>
      <c r="G720" s="34" t="n">
        <v>1997836.4</v>
      </c>
      <c r="H720" s="34" t="n">
        <v>1997836.4</v>
      </c>
      <c r="I720" s="34" t="n">
        <v>150313.4053333332</v>
      </c>
      <c r="J720" s="34">
        <f>IF(E720&gt;0, (G720-I720)/E720, "")</f>
        <v/>
      </c>
      <c r="K720" s="34">
        <f>IF(F720&gt;0, (G720-I720)/F720, "")</f>
        <v/>
      </c>
      <c r="L720" s="35" t="n">
        <v>38.94</v>
      </c>
      <c r="M720" s="34">
        <f>IF(AND(ISNUMBER(L720), L720&gt;0), (J720/L720)*42, "")</f>
        <v/>
      </c>
      <c r="N720" s="34">
        <f>IF(M720&lt;&gt;"", M720/10, "")</f>
        <v/>
      </c>
      <c r="O720" s="34">
        <f>M720</f>
        <v/>
      </c>
      <c r="P720" s="34">
        <f>IF(AND(M720&lt;&gt;"", J720&lt;&gt;""), M720-J720, "")</f>
        <v/>
      </c>
      <c r="Q720" s="41" t="inlineStr">
        <is>
          <t>Matched</t>
        </is>
      </c>
      <c r="R720" s="27" t="inlineStr">
        <is>
          <t>Deductions: Oil: ₹150,313</t>
        </is>
      </c>
    </row>
    <row r="721">
      <c r="A721" s="20" t="n">
        <v>720</v>
      </c>
      <c r="B721" s="21" t="inlineStr">
        <is>
          <t>Moreshwar Trading Company</t>
        </is>
      </c>
      <c r="C721" s="21" t="inlineStr">
        <is>
          <t>INWDMSD27/0702 / PO:0277</t>
        </is>
      </c>
      <c r="D721" s="20" t="inlineStr">
        <is>
          <t>02-06-2026</t>
        </is>
      </c>
      <c r="E721" s="37" t="n">
        <v>27.29</v>
      </c>
      <c r="F721" s="38" t="n">
        <v>272.9</v>
      </c>
      <c r="G721" s="39" t="n">
        <v>2188000</v>
      </c>
      <c r="H721" s="39" t="n">
        <v>2188000</v>
      </c>
      <c r="I721" s="39" t="n">
        <v>237004.6428571429</v>
      </c>
      <c r="J721" s="39">
        <f>IF(E721&gt;0, (G721-I721)/E721, "")</f>
        <v/>
      </c>
      <c r="K721" s="39">
        <f>IF(F721&gt;0, (G721-I721)/F721, "")</f>
        <v/>
      </c>
      <c r="L721" s="40" t="n">
        <v>38.04</v>
      </c>
      <c r="M721" s="39">
        <f>IF(AND(ISNUMBER(L721), L721&gt;0), (J721/L721)*42, "")</f>
        <v/>
      </c>
      <c r="N721" s="39">
        <f>IF(M721&lt;&gt;"", M721/10, "")</f>
        <v/>
      </c>
      <c r="O721" s="39">
        <f>M721</f>
        <v/>
      </c>
      <c r="P721" s="39">
        <f>IF(AND(M721&lt;&gt;"", J721&lt;&gt;""), M721-J721, "")</f>
        <v/>
      </c>
      <c r="Q721" s="41" t="inlineStr">
        <is>
          <t>Matched</t>
        </is>
      </c>
      <c r="R721" s="21" t="inlineStr">
        <is>
          <t>Deductions: Oil: ₹206,297, Shortage: ₹4,800, Bardana: ₹5,395, Brokerage: ₹4,102</t>
        </is>
      </c>
    </row>
    <row r="722">
      <c r="A722" s="26" t="n">
        <v>721</v>
      </c>
      <c r="B722" s="27" t="inlineStr">
        <is>
          <t>Jai Sri Rama Trading Company</t>
        </is>
      </c>
      <c r="C722" s="27" t="inlineStr">
        <is>
          <t>INWDMSD27/0703 / PO:0281</t>
        </is>
      </c>
      <c r="D722" s="26" t="inlineStr">
        <is>
          <t>02-06-2026</t>
        </is>
      </c>
      <c r="E722" s="32" t="n">
        <v>29.96</v>
      </c>
      <c r="F722" s="33" t="n">
        <v>299.6</v>
      </c>
      <c r="G722" s="34" t="n">
        <v>2419612</v>
      </c>
      <c r="H722" s="34" t="n">
        <v>2419612</v>
      </c>
      <c r="I722" s="34" t="n">
        <v>146888.4242666668</v>
      </c>
      <c r="J722" s="34">
        <f>IF(E722&gt;0, (G722-I722)/E722, "")</f>
        <v/>
      </c>
      <c r="K722" s="34">
        <f>IF(F722&gt;0, (G722-I722)/F722, "")</f>
        <v/>
      </c>
      <c r="L722" s="35" t="n">
        <v>39.83</v>
      </c>
      <c r="M722" s="34">
        <f>IF(AND(ISNUMBER(L722), L722&gt;0), (J722/L722)*42, "")</f>
        <v/>
      </c>
      <c r="N722" s="34">
        <f>IF(M722&lt;&gt;"", M722/10, "")</f>
        <v/>
      </c>
      <c r="O722" s="34">
        <f>M722</f>
        <v/>
      </c>
      <c r="P722" s="34">
        <f>IF(AND(M722&lt;&gt;"", J722&lt;&gt;""), M722-J722, "")</f>
        <v/>
      </c>
      <c r="Q722" s="41" t="inlineStr">
        <is>
          <t>Matched</t>
        </is>
      </c>
      <c r="R722" s="27" t="inlineStr">
        <is>
          <t>Deductions: Oil: ₹125,013, Shortage: ₹4,836, Bardana: ₹5,425</t>
        </is>
      </c>
    </row>
    <row r="723">
      <c r="A723" s="20" t="n">
        <v>722</v>
      </c>
      <c r="B723" s="21" t="inlineStr">
        <is>
          <t>Bhawani Trading Company</t>
        </is>
      </c>
      <c r="C723" s="21" t="inlineStr">
        <is>
          <t>INWDMSD27/0704 / PO:0283</t>
        </is>
      </c>
      <c r="D723" s="20" t="inlineStr">
        <is>
          <t>02-06-2026</t>
        </is>
      </c>
      <c r="E723" s="37" t="n">
        <v>30.45</v>
      </c>
      <c r="F723" s="38" t="n">
        <v>304.5</v>
      </c>
      <c r="G723" s="39" t="n">
        <v>2452825</v>
      </c>
      <c r="H723" s="39" t="n">
        <v>2451225</v>
      </c>
      <c r="I723" s="39" t="n">
        <v>144235.15</v>
      </c>
      <c r="J723" s="39">
        <f>IF(E723&gt;0, (G723-I723)/E723, "")</f>
        <v/>
      </c>
      <c r="K723" s="39">
        <f>IF(F723&gt;0, (G723-I723)/F723, "")</f>
        <v/>
      </c>
      <c r="L723" s="40" t="n">
        <v>39.82</v>
      </c>
      <c r="M723" s="39">
        <f>IF(AND(ISNUMBER(L723), L723&gt;0), (J723/L723)*42, "")</f>
        <v/>
      </c>
      <c r="N723" s="39">
        <f>IF(M723&lt;&gt;"", M723/10, "")</f>
        <v/>
      </c>
      <c r="O723" s="39">
        <f>M723</f>
        <v/>
      </c>
      <c r="P723" s="39">
        <f>IF(AND(M723&lt;&gt;"", J723&lt;&gt;""), M723-J723, "")</f>
        <v/>
      </c>
      <c r="Q723" s="36" t="inlineStr">
        <is>
          <t>Amount Discrepancy</t>
        </is>
      </c>
      <c r="R723" s="21" t="inlineStr">
        <is>
          <t>Debit Y vs Lab AN diff: ₹-1,600.00 | Deductions: Oil: ₹127,230, Bardana: ₹5,600, Brokerage: ₹1,600</t>
        </is>
      </c>
    </row>
    <row r="724">
      <c r="A724" s="26" t="n">
        <v>723</v>
      </c>
      <c r="B724" s="27" t="inlineStr">
        <is>
          <t>Reyansh Agro Industries</t>
        </is>
      </c>
      <c r="C724" s="27" t="inlineStr">
        <is>
          <t>INWDMSD27/0705 / PO:0275</t>
        </is>
      </c>
      <c r="D724" s="26" t="inlineStr">
        <is>
          <t>02-06-2026</t>
        </is>
      </c>
      <c r="E724" s="32" t="n">
        <v>8.42</v>
      </c>
      <c r="F724" s="33" t="n">
        <v>84.2</v>
      </c>
      <c r="G724" s="34" t="n">
        <v>672654.6</v>
      </c>
      <c r="H724" s="34" t="n">
        <v>672654.6</v>
      </c>
      <c r="I724" s="34" t="n">
        <v>36422.39514285709</v>
      </c>
      <c r="J724" s="34">
        <f>IF(E724&gt;0, (G724-I724)/E724, "")</f>
        <v/>
      </c>
      <c r="K724" s="34">
        <f>IF(F724&gt;0, (G724-I724)/F724, "")</f>
        <v/>
      </c>
      <c r="L724" s="35" t="n">
        <v>39.35</v>
      </c>
      <c r="M724" s="34">
        <f>IF(AND(ISNUMBER(L724), L724&gt;0), (J724/L724)*42, "")</f>
        <v/>
      </c>
      <c r="N724" s="34">
        <f>IF(M724&lt;&gt;"", M724/10, "")</f>
        <v/>
      </c>
      <c r="O724" s="34">
        <f>M724</f>
        <v/>
      </c>
      <c r="P724" s="34">
        <f>IF(AND(M724&lt;&gt;"", J724&lt;&gt;""), M724-J724, "")</f>
        <v/>
      </c>
      <c r="Q724" s="41" t="inlineStr">
        <is>
          <t>Matched</t>
        </is>
      </c>
      <c r="R724" s="27" t="inlineStr">
        <is>
          <t>Deductions: Oil: ₹34,594, Shortage: ₹1,829</t>
        </is>
      </c>
    </row>
    <row r="725">
      <c r="A725" s="20" t="n">
        <v>724</v>
      </c>
      <c r="B725" s="21" t="inlineStr">
        <is>
          <t>Reyansh Agro Industries</t>
        </is>
      </c>
      <c r="C725" s="21" t="inlineStr">
        <is>
          <t>INWDMSD27/0706 / PO:0275</t>
        </is>
      </c>
      <c r="D725" s="20" t="inlineStr">
        <is>
          <t>02-06-2026</t>
        </is>
      </c>
      <c r="E725" s="37" t="n">
        <v>8.41</v>
      </c>
      <c r="F725" s="38" t="n">
        <v>84.09999999999999</v>
      </c>
      <c r="G725" s="39" t="n">
        <v>674244.8</v>
      </c>
      <c r="H725" s="39" t="n">
        <v>674244.8</v>
      </c>
      <c r="I725" s="39" t="n">
        <v>44829.25247619049</v>
      </c>
      <c r="J725" s="39">
        <f>IF(E725&gt;0, (G725-I725)/E725, "")</f>
        <v/>
      </c>
      <c r="K725" s="39">
        <f>IF(F725&gt;0, (G725-I725)/F725, "")</f>
        <v/>
      </c>
      <c r="L725" s="40" t="n">
        <v>39.14</v>
      </c>
      <c r="M725" s="39">
        <f>IF(AND(ISNUMBER(L725), L725&gt;0), (J725/L725)*42, "")</f>
        <v/>
      </c>
      <c r="N725" s="39">
        <f>IF(M725&lt;&gt;"", M725/10, "")</f>
        <v/>
      </c>
      <c r="O725" s="39">
        <f>M725</f>
        <v/>
      </c>
      <c r="P725" s="39">
        <f>IF(AND(M725&lt;&gt;"", J725&lt;&gt;""), M725-J725, "")</f>
        <v/>
      </c>
      <c r="Q725" s="41" t="inlineStr">
        <is>
          <t>Matched</t>
        </is>
      </c>
      <c r="R725" s="21" t="inlineStr">
        <is>
          <t>Deductions: Oil: ₹40,615, Shortage: ₹4,214</t>
        </is>
      </c>
    </row>
    <row r="726">
      <c r="A726" s="26" t="n">
        <v>725</v>
      </c>
      <c r="B726" s="27" t="inlineStr">
        <is>
          <t>Reyansh Agro Industries</t>
        </is>
      </c>
      <c r="C726" s="27" t="inlineStr">
        <is>
          <t>INWDMSD27/0708 / PO:0275</t>
        </is>
      </c>
      <c r="D726" s="26" t="inlineStr">
        <is>
          <t>02-06-2026</t>
        </is>
      </c>
      <c r="E726" s="32" t="n">
        <v>8.52</v>
      </c>
      <c r="F726" s="33" t="n">
        <v>85.2</v>
      </c>
      <c r="G726" s="34" t="n">
        <v>678220.3</v>
      </c>
      <c r="H726" s="34" t="n">
        <v>678220.3</v>
      </c>
      <c r="I726" s="34" t="n">
        <v>38432.48366666671</v>
      </c>
      <c r="J726" s="34">
        <f>IF(E726&gt;0, (G726-I726)/E726, "")</f>
        <v/>
      </c>
      <c r="K726" s="34">
        <f>IF(F726&gt;0, (G726-I726)/F726, "")</f>
        <v/>
      </c>
      <c r="L726" s="35" t="n">
        <v>39.45</v>
      </c>
      <c r="M726" s="34">
        <f>IF(AND(ISNUMBER(L726), L726&gt;0), (J726/L726)*42, "")</f>
        <v/>
      </c>
      <c r="N726" s="34">
        <f>IF(M726&lt;&gt;"", M726/10, "")</f>
        <v/>
      </c>
      <c r="O726" s="34">
        <f>M726</f>
        <v/>
      </c>
      <c r="P726" s="34">
        <f>IF(AND(M726&lt;&gt;"", J726&lt;&gt;""), M726-J726, "")</f>
        <v/>
      </c>
      <c r="Q726" s="41" t="inlineStr">
        <is>
          <t>Matched</t>
        </is>
      </c>
      <c r="R726" s="27" t="inlineStr">
        <is>
          <t>Deductions: Oil: ₹38,432</t>
        </is>
      </c>
    </row>
    <row r="727">
      <c r="A727" s="20" t="n">
        <v>726</v>
      </c>
      <c r="B727" s="21" t="inlineStr">
        <is>
          <t>Reyansh Agro Industries</t>
        </is>
      </c>
      <c r="C727" s="21" t="inlineStr">
        <is>
          <t>INWDMSD27/0709 / PO:0275</t>
        </is>
      </c>
      <c r="D727" s="20" t="inlineStr">
        <is>
          <t>02-06-2026</t>
        </is>
      </c>
      <c r="E727" s="37" t="n">
        <v>8.66</v>
      </c>
      <c r="F727" s="38" t="n">
        <v>86.59999999999999</v>
      </c>
      <c r="G727" s="39" t="n">
        <v>690941.9</v>
      </c>
      <c r="H727" s="39" t="n">
        <v>690941.9</v>
      </c>
      <c r="I727" s="39" t="n">
        <v>34922.68509523814</v>
      </c>
      <c r="J727" s="39">
        <f>IF(E727&gt;0, (G727-I727)/E727, "")</f>
        <v/>
      </c>
      <c r="K727" s="39">
        <f>IF(F727&gt;0, (G727-I727)/F727, "")</f>
        <v/>
      </c>
      <c r="L727" s="40" t="n">
        <v>39.71</v>
      </c>
      <c r="M727" s="39">
        <f>IF(AND(ISNUMBER(L727), L727&gt;0), (J727/L727)*42, "")</f>
        <v/>
      </c>
      <c r="N727" s="39">
        <f>IF(M727&lt;&gt;"", M727/10, "")</f>
        <v/>
      </c>
      <c r="O727" s="39">
        <f>M727</f>
        <v/>
      </c>
      <c r="P727" s="39">
        <f>IF(AND(M727&lt;&gt;"", J727&lt;&gt;""), M727-J727, "")</f>
        <v/>
      </c>
      <c r="Q727" s="41" t="inlineStr">
        <is>
          <t>Matched</t>
        </is>
      </c>
      <c r="R727" s="21" t="inlineStr">
        <is>
          <t>Deductions: Oil: ₹33,889, Shortage: ₹1,034</t>
        </is>
      </c>
    </row>
    <row r="728">
      <c r="A728" s="26" t="n">
        <v>727</v>
      </c>
      <c r="B728" s="27" t="inlineStr">
        <is>
          <t>Reyansh Agro Industries</t>
        </is>
      </c>
      <c r="C728" s="27" t="inlineStr">
        <is>
          <t>INWDMSD27/0710 / PO:0275</t>
        </is>
      </c>
      <c r="D728" s="26" t="inlineStr">
        <is>
          <t>02-06-2026</t>
        </is>
      </c>
      <c r="E728" s="32" t="n">
        <v>8.140000000000001</v>
      </c>
      <c r="F728" s="33" t="n">
        <v>81.40000000000001</v>
      </c>
      <c r="G728" s="34" t="n">
        <v>649596.7</v>
      </c>
      <c r="H728" s="34" t="n">
        <v>649596.7</v>
      </c>
      <c r="I728" s="34" t="n">
        <v>45347.58195238094</v>
      </c>
      <c r="J728" s="34">
        <f>IF(E728&gt;0, (G728-I728)/E728, "")</f>
        <v/>
      </c>
      <c r="K728" s="34">
        <f>IF(F728&gt;0, (G728-I728)/F728, "")</f>
        <v/>
      </c>
      <c r="L728" s="35" t="n">
        <v>38.74</v>
      </c>
      <c r="M728" s="34">
        <f>IF(AND(ISNUMBER(L728), L728&gt;0), (J728/L728)*42, "")</f>
        <v/>
      </c>
      <c r="N728" s="34">
        <f>IF(M728&lt;&gt;"", M728/10, "")</f>
        <v/>
      </c>
      <c r="O728" s="34">
        <f>M728</f>
        <v/>
      </c>
      <c r="P728" s="34">
        <f>IF(AND(M728&lt;&gt;"", J728&lt;&gt;""), M728-J728, "")</f>
        <v/>
      </c>
      <c r="Q728" s="41" t="inlineStr">
        <is>
          <t>Matched</t>
        </is>
      </c>
      <c r="R728" s="27" t="inlineStr">
        <is>
          <t>Deductions: Oil: ₹44,234, Shortage: ₹1,113</t>
        </is>
      </c>
    </row>
    <row r="729">
      <c r="A729" s="20" t="n">
        <v>728</v>
      </c>
      <c r="B729" s="21" t="inlineStr">
        <is>
          <t>Reyansh Agro Industries</t>
        </is>
      </c>
      <c r="C729" s="21" t="inlineStr">
        <is>
          <t>INWDMSD27/0711 / PO:0275</t>
        </is>
      </c>
      <c r="D729" s="20" t="inlineStr">
        <is>
          <t>02-06-2026</t>
        </is>
      </c>
      <c r="E729" s="37" t="n">
        <v>8.300000000000001</v>
      </c>
      <c r="F729" s="38" t="n">
        <v>83</v>
      </c>
      <c r="G729" s="39" t="n">
        <v>660728.1</v>
      </c>
      <c r="H729" s="39" t="n">
        <v>660728.1</v>
      </c>
      <c r="I729" s="39" t="n">
        <v>43104.64271428575</v>
      </c>
      <c r="J729" s="39">
        <f>IF(E729&gt;0, (G729-I729)/E729, "")</f>
        <v/>
      </c>
      <c r="K729" s="39">
        <f>IF(F729&gt;0, (G729-I729)/F729, "")</f>
        <v/>
      </c>
      <c r="L729" s="40" t="n">
        <v>38.45</v>
      </c>
      <c r="M729" s="39">
        <f>IF(AND(ISNUMBER(L729), L729&gt;0), (J729/L729)*42, "")</f>
        <v/>
      </c>
      <c r="N729" s="39">
        <f>IF(M729&lt;&gt;"", M729/10, "")</f>
        <v/>
      </c>
      <c r="O729" s="39">
        <f>M729</f>
        <v/>
      </c>
      <c r="P729" s="39">
        <f>IF(AND(M729&lt;&gt;"", J729&lt;&gt;""), M729-J729, "")</f>
        <v/>
      </c>
      <c r="Q729" s="41" t="inlineStr">
        <is>
          <t>Matched</t>
        </is>
      </c>
      <c r="R729" s="21" t="inlineStr">
        <is>
          <t>Deductions: Oil: ₹43,105</t>
        </is>
      </c>
    </row>
    <row r="730">
      <c r="A730" s="26" t="n">
        <v>729</v>
      </c>
      <c r="B730" s="27" t="inlineStr">
        <is>
          <t>Reyansh Agro Industries</t>
        </is>
      </c>
      <c r="C730" s="27" t="inlineStr">
        <is>
          <t>INWDMSD27/0712 / PO:0275</t>
        </is>
      </c>
      <c r="D730" s="26" t="inlineStr">
        <is>
          <t>02-06-2026</t>
        </is>
      </c>
      <c r="E730" s="32" t="n">
        <v>8.26</v>
      </c>
      <c r="F730" s="33" t="n">
        <v>82.59999999999999</v>
      </c>
      <c r="G730" s="34" t="n">
        <v>659137.9</v>
      </c>
      <c r="H730" s="34" t="n">
        <v>659137.9</v>
      </c>
      <c r="I730" s="34" t="n">
        <v>38384.77766666671</v>
      </c>
      <c r="J730" s="34">
        <f>IF(E730&gt;0, (G730-I730)/E730, "")</f>
        <v/>
      </c>
      <c r="K730" s="34">
        <f>IF(F730&gt;0, (G730-I730)/F730, "")</f>
        <v/>
      </c>
      <c r="L730" s="35" t="n">
        <v>38.59</v>
      </c>
      <c r="M730" s="34">
        <f>IF(AND(ISNUMBER(L730), L730&gt;0), (J730/L730)*42, "")</f>
        <v/>
      </c>
      <c r="N730" s="34">
        <f>IF(M730&lt;&gt;"", M730/10, "")</f>
        <v/>
      </c>
      <c r="O730" s="34">
        <f>M730</f>
        <v/>
      </c>
      <c r="P730" s="34">
        <f>IF(AND(M730&lt;&gt;"", J730&lt;&gt;""), M730-J730, "")</f>
        <v/>
      </c>
      <c r="Q730" s="41" t="inlineStr">
        <is>
          <t>Matched</t>
        </is>
      </c>
      <c r="R730" s="27" t="inlineStr">
        <is>
          <t>Deductions: Oil: ₹37,351, Shortage: ₹1,034</t>
        </is>
      </c>
    </row>
    <row r="731">
      <c r="A731" s="20" t="n">
        <v>730</v>
      </c>
      <c r="B731" s="21" t="inlineStr">
        <is>
          <t>Moreshwar Trading Company</t>
        </is>
      </c>
      <c r="C731" s="21" t="inlineStr">
        <is>
          <t>INWDMSD27/0713 / PO:0277</t>
        </is>
      </c>
      <c r="D731" s="20" t="inlineStr">
        <is>
          <t>02-06-2026</t>
        </is>
      </c>
      <c r="E731" s="37" t="n">
        <v>25.49</v>
      </c>
      <c r="F731" s="38" t="n">
        <v>254.9</v>
      </c>
      <c r="G731" s="39" t="n">
        <v>2046400</v>
      </c>
      <c r="H731" s="39" t="n">
        <v>2046400</v>
      </c>
      <c r="I731" s="39" t="n">
        <v>166796.5295238095</v>
      </c>
      <c r="J731" s="39">
        <f>IF(E731&gt;0, (G731-I731)/E731, "")</f>
        <v/>
      </c>
      <c r="K731" s="39">
        <f>IF(F731&gt;0, (G731-I731)/F731, "")</f>
        <v/>
      </c>
      <c r="L731" s="40" t="n">
        <v>39.4</v>
      </c>
      <c r="M731" s="39">
        <f>IF(AND(ISNUMBER(L731), L731&gt;0), (J731/L731)*42, "")</f>
        <v/>
      </c>
      <c r="N731" s="39">
        <f>IF(M731&lt;&gt;"", M731/10, "")</f>
        <v/>
      </c>
      <c r="O731" s="39">
        <f>M731</f>
        <v/>
      </c>
      <c r="P731" s="39">
        <f>IF(AND(M731&lt;&gt;"", J731&lt;&gt;""), M731-J731, "")</f>
        <v/>
      </c>
      <c r="Q731" s="41" t="inlineStr">
        <is>
          <t>Matched</t>
        </is>
      </c>
      <c r="R731" s="21" t="inlineStr">
        <is>
          <t>Deductions: Oil: ₹130,580, Shortage: ₹7,200, Bardana: ₹5,125, Brokerage: ₹3,837</t>
        </is>
      </c>
    </row>
    <row r="732">
      <c r="A732" s="26" t="n">
        <v>731</v>
      </c>
      <c r="B732" s="27" t="inlineStr">
        <is>
          <t>Reyansh Agro Industries</t>
        </is>
      </c>
      <c r="C732" s="27" t="inlineStr">
        <is>
          <t>INWDMSD27/0707 / PO:0275</t>
        </is>
      </c>
      <c r="D732" s="26" t="inlineStr">
        <is>
          <t>02-06-2026</t>
        </is>
      </c>
      <c r="E732" s="32" t="n">
        <v>8.41</v>
      </c>
      <c r="F732" s="33" t="n">
        <v>84.09999999999999</v>
      </c>
      <c r="G732" s="34" t="n">
        <v>669474.2</v>
      </c>
      <c r="H732" s="34" t="n">
        <v>669474.2</v>
      </c>
      <c r="I732" s="34" t="n">
        <v>37299.2768571429</v>
      </c>
      <c r="J732" s="34">
        <f>IF(E732&gt;0, (G732-I732)/E732, "")</f>
        <v/>
      </c>
      <c r="K732" s="34">
        <f>IF(F732&gt;0, (G732-I732)/F732, "")</f>
        <v/>
      </c>
      <c r="L732" s="35" t="n">
        <v>39.61</v>
      </c>
      <c r="M732" s="34">
        <f>IF(AND(ISNUMBER(L732), L732&gt;0), (J732/L732)*42, "")</f>
        <v/>
      </c>
      <c r="N732" s="34">
        <f>IF(M732&lt;&gt;"", M732/10, "")</f>
        <v/>
      </c>
      <c r="O732" s="34">
        <f>M732</f>
        <v/>
      </c>
      <c r="P732" s="34">
        <f>IF(AND(M732&lt;&gt;"", J732&lt;&gt;""), M732-J732, "")</f>
        <v/>
      </c>
      <c r="Q732" s="41" t="inlineStr">
        <is>
          <t>Matched</t>
        </is>
      </c>
      <c r="R732" s="27" t="inlineStr">
        <is>
          <t>Deductions: Oil: ₹37,299</t>
        </is>
      </c>
    </row>
    <row r="733">
      <c r="A733" s="20" t="n">
        <v>732</v>
      </c>
      <c r="B733" s="21" t="inlineStr">
        <is>
          <t>Shyam Traders</t>
        </is>
      </c>
      <c r="C733" s="21" t="inlineStr">
        <is>
          <t>INWDMSD27/0714 / PO:0280</t>
        </is>
      </c>
      <c r="D733" s="20" t="inlineStr">
        <is>
          <t>02-06-2026</t>
        </is>
      </c>
      <c r="E733" s="37" t="n">
        <v>15.81</v>
      </c>
      <c r="F733" s="38" t="n">
        <v>158.1</v>
      </c>
      <c r="G733" s="39" t="n">
        <v>1205859.72</v>
      </c>
      <c r="H733" s="39" t="n">
        <v>1205859.72</v>
      </c>
      <c r="I733" s="39" t="n">
        <v>26096.96408955237</v>
      </c>
      <c r="J733" s="39">
        <f>IF(E733&gt;0, (G733-I733)/E733, "")</f>
        <v/>
      </c>
      <c r="K733" s="39">
        <f>IF(F733&gt;0, (G733-I733)/F733, "")</f>
        <v/>
      </c>
      <c r="L733" s="40" t="n">
        <v>39.36</v>
      </c>
      <c r="M733" s="39">
        <f>IF(AND(ISNUMBER(L733), L733&gt;0), (J733/L733)*42, "")</f>
        <v/>
      </c>
      <c r="N733" s="39">
        <f>IF(M733&lt;&gt;"", M733/10, "")</f>
        <v/>
      </c>
      <c r="O733" s="39">
        <f>M733</f>
        <v/>
      </c>
      <c r="P733" s="39">
        <f>IF(AND(M733&lt;&gt;"", J733&lt;&gt;""), M733-J733, "")</f>
        <v/>
      </c>
      <c r="Q733" s="41" t="inlineStr">
        <is>
          <t>Matched</t>
        </is>
      </c>
      <c r="R733" s="21" t="inlineStr">
        <is>
          <t>Deductions: Oil: ₹26,097</t>
        </is>
      </c>
    </row>
    <row r="734">
      <c r="A734" s="26" t="n">
        <v>733</v>
      </c>
      <c r="B734" s="27" t="inlineStr">
        <is>
          <t>Kharati Lal Ashok Kumar</t>
        </is>
      </c>
      <c r="C734" s="27" t="inlineStr">
        <is>
          <t>INWDMSD27/0715 / PO:0278</t>
        </is>
      </c>
      <c r="D734" s="26" t="inlineStr">
        <is>
          <t>03-06-2026</t>
        </is>
      </c>
      <c r="E734" s="32" t="n">
        <v>35.04</v>
      </c>
      <c r="F734" s="33" t="n">
        <v>350.4</v>
      </c>
      <c r="G734" s="34" t="n">
        <v>2803200</v>
      </c>
      <c r="H734" s="34" t="n">
        <v>2803200</v>
      </c>
      <c r="I734" s="34" t="n">
        <v>106481.9085714288</v>
      </c>
      <c r="J734" s="34">
        <f>IF(E734&gt;0, (G734-I734)/E734, "")</f>
        <v/>
      </c>
      <c r="K734" s="34">
        <f>IF(F734&gt;0, (G734-I734)/F734, "")</f>
        <v/>
      </c>
      <c r="L734" s="35" t="n">
        <v>40.8</v>
      </c>
      <c r="M734" s="34">
        <f>IF(AND(ISNUMBER(L734), L734&gt;0), (J734/L734)*42, "")</f>
        <v/>
      </c>
      <c r="N734" s="34">
        <f>IF(M734&lt;&gt;"", M734/10, "")</f>
        <v/>
      </c>
      <c r="O734" s="34">
        <f>M734</f>
        <v/>
      </c>
      <c r="P734" s="34">
        <f>IF(AND(M734&lt;&gt;"", J734&lt;&gt;""), M734-J734, "")</f>
        <v/>
      </c>
      <c r="Q734" s="41" t="inlineStr">
        <is>
          <t>Matched</t>
        </is>
      </c>
      <c r="R734" s="27" t="inlineStr">
        <is>
          <t>Deductions: Oil: ₹80,091, Bardana: ₹8,450</t>
        </is>
      </c>
    </row>
    <row r="735">
      <c r="A735" s="20" t="n">
        <v>734</v>
      </c>
      <c r="B735" s="21" t="inlineStr">
        <is>
          <t>Moreshwar Trading Company</t>
        </is>
      </c>
      <c r="C735" s="21" t="inlineStr">
        <is>
          <t>INWDMSD27/0716 / PO:0288</t>
        </is>
      </c>
      <c r="D735" s="20" t="inlineStr">
        <is>
          <t>03-06-2026</t>
        </is>
      </c>
      <c r="E735" s="37" t="n">
        <v>25.37</v>
      </c>
      <c r="F735" s="38" t="n">
        <v>253.7</v>
      </c>
      <c r="G735" s="39" t="n">
        <v>2067000</v>
      </c>
      <c r="H735" s="39" t="n">
        <v>2067000</v>
      </c>
      <c r="I735" s="39" t="n">
        <v>153185.8428571429</v>
      </c>
      <c r="J735" s="39">
        <f>IF(E735&gt;0, (G735-I735)/E735, "")</f>
        <v/>
      </c>
      <c r="K735" s="39">
        <f>IF(F735&gt;0, (G735-I735)/F735, "")</f>
        <v/>
      </c>
      <c r="L735" s="40" t="n">
        <v>39.4</v>
      </c>
      <c r="M735" s="39">
        <f>IF(AND(ISNUMBER(L735), L735&gt;0), (J735/L735)*42, "")</f>
        <v/>
      </c>
      <c r="N735" s="39">
        <f>IF(M735&lt;&gt;"", M735/10, "")</f>
        <v/>
      </c>
      <c r="O735" s="39">
        <f>M735</f>
        <v/>
      </c>
      <c r="P735" s="39">
        <f>IF(AND(M735&lt;&gt;"", J735&lt;&gt;""), M735-J735, "")</f>
        <v/>
      </c>
      <c r="Q735" s="41" t="inlineStr">
        <is>
          <t>Matched</t>
        </is>
      </c>
      <c r="R735" s="21" t="inlineStr">
        <is>
          <t>Deductions: Oil: ₹127,957, Shortage: ₹5,688, Bardana: ₹4,150, Brokerage: ₹3,816</t>
        </is>
      </c>
    </row>
    <row r="736">
      <c r="A736" s="26" t="n">
        <v>735</v>
      </c>
      <c r="B736" s="27" t="inlineStr">
        <is>
          <t>Moreshwar Trading Company</t>
        </is>
      </c>
      <c r="C736" s="27" t="inlineStr">
        <is>
          <t>INWDMSD27/0717 / PO:0288</t>
        </is>
      </c>
      <c r="D736" s="26" t="inlineStr">
        <is>
          <t>03-06-2026</t>
        </is>
      </c>
      <c r="E736" s="32" t="n">
        <v>25.18</v>
      </c>
      <c r="F736" s="33" t="n">
        <v>251.8</v>
      </c>
      <c r="G736" s="34" t="n">
        <v>2048312.5</v>
      </c>
      <c r="H736" s="34" t="n">
        <v>2048312.5</v>
      </c>
      <c r="I736" s="34" t="n">
        <v>142756.0773809523</v>
      </c>
      <c r="J736" s="34">
        <f>IF(E736&gt;0, (G736-I736)/E736, "")</f>
        <v/>
      </c>
      <c r="K736" s="34">
        <f>IF(F736&gt;0, (G736-I736)/F736, "")</f>
        <v/>
      </c>
      <c r="L736" s="35" t="n">
        <v>39.56</v>
      </c>
      <c r="M736" s="34">
        <f>IF(AND(ISNUMBER(L736), L736&gt;0), (J736/L736)*42, "")</f>
        <v/>
      </c>
      <c r="N736" s="34">
        <f>IF(M736&lt;&gt;"", M736/10, "")</f>
        <v/>
      </c>
      <c r="O736" s="34">
        <f>M736</f>
        <v/>
      </c>
      <c r="P736" s="34">
        <f>IF(AND(M736&lt;&gt;"", J736&lt;&gt;""), M736-J736, "")</f>
        <v/>
      </c>
      <c r="Q736" s="41" t="inlineStr">
        <is>
          <t>Matched</t>
        </is>
      </c>
      <c r="R736" s="27" t="inlineStr">
        <is>
          <t>Deductions: Oil: ₹118,997, Shortage: ₹2,438, Bardana: ₹5,250, Brokerage: ₹3,782</t>
        </is>
      </c>
    </row>
    <row r="737">
      <c r="A737" s="20" t="n">
        <v>736</v>
      </c>
      <c r="B737" s="21" t="inlineStr">
        <is>
          <t>Moreshwar Trading Company</t>
        </is>
      </c>
      <c r="C737" s="21" t="inlineStr">
        <is>
          <t>INWDMSD27/0718 / PO:0288</t>
        </is>
      </c>
      <c r="D737" s="20" t="inlineStr">
        <is>
          <t>03-06-2026</t>
        </is>
      </c>
      <c r="E737" s="37" t="n">
        <v>24.24</v>
      </c>
      <c r="F737" s="38" t="n">
        <v>242.4</v>
      </c>
      <c r="G737" s="39" t="n">
        <v>1978031.25</v>
      </c>
      <c r="H737" s="39" t="n">
        <v>1978031.25</v>
      </c>
      <c r="I737" s="39" t="n">
        <v>128468.5334821428</v>
      </c>
      <c r="J737" s="39">
        <f>IF(E737&gt;0, (G737-I737)/E737, "")</f>
        <v/>
      </c>
      <c r="K737" s="39">
        <f>IF(F737&gt;0, (G737-I737)/F737, "")</f>
        <v/>
      </c>
      <c r="L737" s="40" t="n">
        <v>39.85</v>
      </c>
      <c r="M737" s="39">
        <f>IF(AND(ISNUMBER(L737), L737&gt;0), (J737/L737)*42, "")</f>
        <v/>
      </c>
      <c r="N737" s="39">
        <f>IF(M737&lt;&gt;"", M737/10, "")</f>
        <v/>
      </c>
      <c r="O737" s="39">
        <f>M737</f>
        <v/>
      </c>
      <c r="P737" s="39">
        <f>IF(AND(M737&lt;&gt;"", J737&lt;&gt;""), M737-J737, "")</f>
        <v/>
      </c>
      <c r="Q737" s="41" t="inlineStr">
        <is>
          <t>Matched</t>
        </is>
      </c>
      <c r="R737" s="21" t="inlineStr">
        <is>
          <t>Deductions: Oil: ₹101,256, Shortage: ₹8,531, Bardana: ₹4,150, Brokerage: ₹3,652</t>
        </is>
      </c>
    </row>
    <row r="738">
      <c r="A738" s="26" t="n">
        <v>737</v>
      </c>
      <c r="B738" s="27" t="inlineStr">
        <is>
          <t>Shyam Traders</t>
        </is>
      </c>
      <c r="C738" s="27" t="inlineStr">
        <is>
          <t>INWDMSD27/0719 / PO:0282</t>
        </is>
      </c>
      <c r="D738" s="26" t="inlineStr">
        <is>
          <t>03-06-2026</t>
        </is>
      </c>
      <c r="E738" s="32" t="n">
        <v>14.87</v>
      </c>
      <c r="F738" s="33" t="n">
        <v>148.7</v>
      </c>
      <c r="G738" s="34" t="n">
        <v>1201216</v>
      </c>
      <c r="H738" s="34" t="n">
        <v>1199599</v>
      </c>
      <c r="I738" s="34" t="n">
        <v>66447.33020000001</v>
      </c>
      <c r="J738" s="34">
        <f>IF(E738&gt;0, (G738-I738)/E738, "")</f>
        <v/>
      </c>
      <c r="K738" s="34">
        <f>IF(F738&gt;0, (G738-I738)/F738, "")</f>
        <v/>
      </c>
      <c r="L738" s="35" t="n">
        <v>40.11</v>
      </c>
      <c r="M738" s="34">
        <f>IF(AND(ISNUMBER(L738), L738&gt;0), (J738/L738)*42, "")</f>
        <v/>
      </c>
      <c r="N738" s="34">
        <f>IF(M738&lt;&gt;"", M738/10, "")</f>
        <v/>
      </c>
      <c r="O738" s="34">
        <f>M738</f>
        <v/>
      </c>
      <c r="P738" s="34">
        <f>IF(AND(M738&lt;&gt;"", J738&lt;&gt;""), M738-J738, "")</f>
        <v/>
      </c>
      <c r="Q738" s="36" t="inlineStr">
        <is>
          <t>Amount Discrepancy</t>
        </is>
      </c>
      <c r="R738" s="27" t="inlineStr">
        <is>
          <t>Debit Y vs Lab AN diff: ₹-1,617.00 | Deductions: Oil: ₹53,982, Shortage: ₹2,415, Bardana: ₹2,675, Brokerage: ₹1,617</t>
        </is>
      </c>
    </row>
    <row r="739">
      <c r="A739" s="20" t="n">
        <v>738</v>
      </c>
      <c r="B739" s="21" t="inlineStr">
        <is>
          <t>Reyansh Agro Industries</t>
        </is>
      </c>
      <c r="C739" s="21" t="inlineStr">
        <is>
          <t>INWDMSD27/0720 / PO:0275</t>
        </is>
      </c>
      <c r="D739" s="20" t="inlineStr">
        <is>
          <t>03-06-2026</t>
        </is>
      </c>
      <c r="E739" s="37" t="n">
        <v>8.9</v>
      </c>
      <c r="F739" s="38" t="n">
        <v>89</v>
      </c>
      <c r="G739" s="39" t="n">
        <v>707639</v>
      </c>
      <c r="H739" s="39" t="n">
        <v>707639</v>
      </c>
      <c r="I739" s="39" t="n">
        <v>35381.95000000002</v>
      </c>
      <c r="J739" s="39">
        <f>IF(E739&gt;0, (G739-I739)/E739, "")</f>
        <v/>
      </c>
      <c r="K739" s="39">
        <f>IF(F739&gt;0, (G739-I739)/F739, "")</f>
        <v/>
      </c>
      <c r="L739" s="40" t="n">
        <v>39.73</v>
      </c>
      <c r="M739" s="39">
        <f>IF(AND(ISNUMBER(L739), L739&gt;0), (J739/L739)*42, "")</f>
        <v/>
      </c>
      <c r="N739" s="39">
        <f>IF(M739&lt;&gt;"", M739/10, "")</f>
        <v/>
      </c>
      <c r="O739" s="39">
        <f>M739</f>
        <v/>
      </c>
      <c r="P739" s="39">
        <f>IF(AND(M739&lt;&gt;"", J739&lt;&gt;""), M739-J739, "")</f>
        <v/>
      </c>
      <c r="Q739" s="41" t="inlineStr">
        <is>
          <t>Matched</t>
        </is>
      </c>
      <c r="R739" s="21" t="inlineStr">
        <is>
          <t>Deductions: Oil: ₹35,382</t>
        </is>
      </c>
    </row>
    <row r="740">
      <c r="A740" s="26" t="n">
        <v>739</v>
      </c>
      <c r="B740" s="27" t="inlineStr">
        <is>
          <t>Reyansh Agro Industries</t>
        </is>
      </c>
      <c r="C740" s="27" t="inlineStr">
        <is>
          <t>INWDMSD27/0721 / PO:0275</t>
        </is>
      </c>
      <c r="D740" s="26" t="inlineStr">
        <is>
          <t>03-06-2026</t>
        </is>
      </c>
      <c r="E740" s="32" t="n">
        <v>8.73</v>
      </c>
      <c r="F740" s="33" t="n">
        <v>87.3</v>
      </c>
      <c r="G740" s="34" t="n">
        <v>694122.3</v>
      </c>
      <c r="H740" s="34" t="n">
        <v>694122.3</v>
      </c>
      <c r="I740" s="34" t="n">
        <v>30904.96907142853</v>
      </c>
      <c r="J740" s="34">
        <f>IF(E740&gt;0, (G740-I740)/E740, "")</f>
        <v/>
      </c>
      <c r="K740" s="34">
        <f>IF(F740&gt;0, (G740-I740)/F740, "")</f>
        <v/>
      </c>
      <c r="L740" s="35" t="n">
        <v>39.91</v>
      </c>
      <c r="M740" s="34">
        <f>IF(AND(ISNUMBER(L740), L740&gt;0), (J740/L740)*42, "")</f>
        <v/>
      </c>
      <c r="N740" s="34">
        <f>IF(M740&lt;&gt;"", M740/10, "")</f>
        <v/>
      </c>
      <c r="O740" s="34">
        <f>M740</f>
        <v/>
      </c>
      <c r="P740" s="34">
        <f>IF(AND(M740&lt;&gt;"", J740&lt;&gt;""), M740-J740, "")</f>
        <v/>
      </c>
      <c r="Q740" s="41" t="inlineStr">
        <is>
          <t>Matched</t>
        </is>
      </c>
      <c r="R740" s="27" t="inlineStr">
        <is>
          <t>Deductions: Oil: ₹30,905</t>
        </is>
      </c>
    </row>
    <row r="741">
      <c r="A741" s="20" t="n">
        <v>740</v>
      </c>
      <c r="B741" s="21" t="inlineStr">
        <is>
          <t>Bhawani Trading Company</t>
        </is>
      </c>
      <c r="C741" s="21" t="inlineStr">
        <is>
          <t>INWDMSD27/0722 / PO:0283</t>
        </is>
      </c>
      <c r="D741" s="20" t="inlineStr">
        <is>
          <t>03-06-2026</t>
        </is>
      </c>
      <c r="E741" s="37" t="n">
        <v>30.56</v>
      </c>
      <c r="F741" s="38" t="n">
        <v>305.6</v>
      </c>
      <c r="G741" s="39" t="n">
        <v>2463296.4</v>
      </c>
      <c r="H741" s="39" t="n">
        <v>2461690</v>
      </c>
      <c r="I741" s="39" t="n">
        <v>125308.9930000002</v>
      </c>
      <c r="J741" s="39">
        <f>IF(E741&gt;0, (G741-I741)/E741, "")</f>
        <v/>
      </c>
      <c r="K741" s="39">
        <f>IF(F741&gt;0, (G741-I741)/F741, "")</f>
        <v/>
      </c>
      <c r="L741" s="40" t="n">
        <v>40.23</v>
      </c>
      <c r="M741" s="39">
        <f>IF(AND(ISNUMBER(L741), L741&gt;0), (J741/L741)*42, "")</f>
        <v/>
      </c>
      <c r="N741" s="39">
        <f>IF(M741&lt;&gt;"", M741/10, "")</f>
        <v/>
      </c>
      <c r="O741" s="39">
        <f>M741</f>
        <v/>
      </c>
      <c r="P741" s="39">
        <f>IF(AND(M741&lt;&gt;"", J741&lt;&gt;""), M741-J741, "")</f>
        <v/>
      </c>
      <c r="Q741" s="36" t="inlineStr">
        <is>
          <t>Amount Discrepancy</t>
        </is>
      </c>
      <c r="R741" s="21" t="inlineStr">
        <is>
          <t>Debit Y vs Lab AN diff: ₹-1,606.40 | Deductions: Oil: ₹103,743, Shortage: ₹1,610, Bardana: ₹6,780</t>
        </is>
      </c>
    </row>
    <row r="742">
      <c r="A742" s="26" t="n">
        <v>741</v>
      </c>
      <c r="B742" s="27" t="inlineStr">
        <is>
          <t>Reyansh Agro Industries</t>
        </is>
      </c>
      <c r="C742" s="27" t="inlineStr">
        <is>
          <t>INWDMSD27/0723 / PO:0275</t>
        </is>
      </c>
      <c r="D742" s="26" t="inlineStr">
        <is>
          <t>03-06-2026</t>
        </is>
      </c>
      <c r="E742" s="32" t="n">
        <v>9.209999999999999</v>
      </c>
      <c r="F742" s="33" t="n">
        <v>92.09999999999999</v>
      </c>
      <c r="G742" s="34" t="n">
        <v>733877.3</v>
      </c>
      <c r="H742" s="34" t="n">
        <v>733877.3</v>
      </c>
      <c r="I742" s="34" t="n">
        <v>31960.36966666668</v>
      </c>
      <c r="J742" s="34">
        <f>IF(E742&gt;0, (G742-I742)/E742, "")</f>
        <v/>
      </c>
      <c r="K742" s="34">
        <f>IF(F742&gt;0, (G742-I742)/F742, "")</f>
        <v/>
      </c>
      <c r="L742" s="35" t="n">
        <v>39.85</v>
      </c>
      <c r="M742" s="34">
        <f>IF(AND(ISNUMBER(L742), L742&gt;0), (J742/L742)*42, "")</f>
        <v/>
      </c>
      <c r="N742" s="34">
        <f>IF(M742&lt;&gt;"", M742/10, "")</f>
        <v/>
      </c>
      <c r="O742" s="34">
        <f>M742</f>
        <v/>
      </c>
      <c r="P742" s="34">
        <f>IF(AND(M742&lt;&gt;"", J742&lt;&gt;""), M742-J742, "")</f>
        <v/>
      </c>
      <c r="Q742" s="41" t="inlineStr">
        <is>
          <t>Matched</t>
        </is>
      </c>
      <c r="R742" s="27" t="inlineStr">
        <is>
          <t>Deductions: Oil: ₹31,801, Shortage: ₹159</t>
        </is>
      </c>
    </row>
    <row r="743">
      <c r="A743" s="20" t="n">
        <v>742</v>
      </c>
      <c r="B743" s="21" t="inlineStr">
        <is>
          <t>Reyansh Agro Industries</t>
        </is>
      </c>
      <c r="C743" s="21" t="inlineStr">
        <is>
          <t>INWDMSD27/0724 / PO:0275</t>
        </is>
      </c>
      <c r="D743" s="20" t="inlineStr">
        <is>
          <t>03-06-2026</t>
        </is>
      </c>
      <c r="E743" s="37" t="n">
        <v>8.959999999999999</v>
      </c>
      <c r="F743" s="38" t="n">
        <v>89.59999999999999</v>
      </c>
      <c r="G743" s="39" t="n">
        <v>713999.8</v>
      </c>
      <c r="H743" s="39" t="n">
        <v>713999.8</v>
      </c>
      <c r="I743" s="39" t="n">
        <v>35009.01023809519</v>
      </c>
      <c r="J743" s="39">
        <f>IF(E743&gt;0, (G743-I743)/E743, "")</f>
        <v/>
      </c>
      <c r="K743" s="39">
        <f>IF(F743&gt;0, (G743-I743)/F743, "")</f>
        <v/>
      </c>
      <c r="L743" s="40" t="n">
        <v>39.8</v>
      </c>
      <c r="M743" s="39">
        <f>IF(AND(ISNUMBER(L743), L743&gt;0), (J743/L743)*42, "")</f>
        <v/>
      </c>
      <c r="N743" s="39">
        <f>IF(M743&lt;&gt;"", M743/10, "")</f>
        <v/>
      </c>
      <c r="O743" s="39">
        <f>M743</f>
        <v/>
      </c>
      <c r="P743" s="39">
        <f>IF(AND(M743&lt;&gt;"", J743&lt;&gt;""), M743-J743, "")</f>
        <v/>
      </c>
      <c r="Q743" s="41" t="inlineStr">
        <is>
          <t>Matched</t>
        </is>
      </c>
      <c r="R743" s="21" t="inlineStr">
        <is>
          <t>Deductions: Oil: ₹34,850, Shortage: ₹159</t>
        </is>
      </c>
    </row>
    <row r="744">
      <c r="A744" s="26" t="n">
        <v>743</v>
      </c>
      <c r="B744" s="27" t="inlineStr">
        <is>
          <t>Reyansh Agro Industries</t>
        </is>
      </c>
      <c r="C744" s="27" t="inlineStr">
        <is>
          <t>INWDMSD27/0725 / PO:0275</t>
        </is>
      </c>
      <c r="D744" s="26" t="inlineStr">
        <is>
          <t>03-06-2026</t>
        </is>
      </c>
      <c r="E744" s="32" t="n">
        <v>9.300000000000001</v>
      </c>
      <c r="F744" s="33" t="n">
        <v>93</v>
      </c>
      <c r="G744" s="34" t="n">
        <v>741033.2</v>
      </c>
      <c r="H744" s="34" t="n">
        <v>741033.2</v>
      </c>
      <c r="I744" s="34" t="n">
        <v>37484.04295238091</v>
      </c>
      <c r="J744" s="34">
        <f>IF(E744&gt;0, (G744-I744)/E744, "")</f>
        <v/>
      </c>
      <c r="K744" s="34">
        <f>IF(F744&gt;0, (G744-I744)/F744, "")</f>
        <v/>
      </c>
      <c r="L744" s="35" t="n">
        <v>39.63</v>
      </c>
      <c r="M744" s="34">
        <f>IF(AND(ISNUMBER(L744), L744&gt;0), (J744/L744)*42, "")</f>
        <v/>
      </c>
      <c r="N744" s="34">
        <f>IF(M744&lt;&gt;"", M744/10, "")</f>
        <v/>
      </c>
      <c r="O744" s="34">
        <f>M744</f>
        <v/>
      </c>
      <c r="P744" s="34">
        <f>IF(AND(M744&lt;&gt;"", J744&lt;&gt;""), M744-J744, "")</f>
        <v/>
      </c>
      <c r="Q744" s="41" t="inlineStr">
        <is>
          <t>Matched</t>
        </is>
      </c>
      <c r="R744" s="27" t="inlineStr">
        <is>
          <t>Deductions: Oil: ₹37,405, Shortage: ₹80</t>
        </is>
      </c>
    </row>
    <row r="745">
      <c r="A745" s="20" t="n">
        <v>744</v>
      </c>
      <c r="B745" s="21" t="inlineStr">
        <is>
          <t>Reyansh Agro Industries</t>
        </is>
      </c>
      <c r="C745" s="21" t="inlineStr">
        <is>
          <t>INWDMSD27/0726 / PO:0275</t>
        </is>
      </c>
      <c r="D745" s="20" t="inlineStr">
        <is>
          <t>03-06-2026</t>
        </is>
      </c>
      <c r="E745" s="37" t="n">
        <v>8.85</v>
      </c>
      <c r="F745" s="38" t="n">
        <v>88.5</v>
      </c>
      <c r="G745" s="39" t="n">
        <v>705253.7</v>
      </c>
      <c r="H745" s="39" t="n">
        <v>705253.7</v>
      </c>
      <c r="I745" s="39" t="n">
        <v>35253.787452381</v>
      </c>
      <c r="J745" s="39">
        <f>IF(E745&gt;0, (G745-I745)/E745, "")</f>
        <v/>
      </c>
      <c r="K745" s="39">
        <f>IF(F745&gt;0, (G745-I745)/F745, "")</f>
        <v/>
      </c>
      <c r="L745" s="40" t="n">
        <v>39.48</v>
      </c>
      <c r="M745" s="39">
        <f>IF(AND(ISNUMBER(L745), L745&gt;0), (J745/L745)*42, "")</f>
        <v/>
      </c>
      <c r="N745" s="39">
        <f>IF(M745&lt;&gt;"", M745/10, "")</f>
        <v/>
      </c>
      <c r="O745" s="39">
        <f>M745</f>
        <v/>
      </c>
      <c r="P745" s="39">
        <f>IF(AND(M745&lt;&gt;"", J745&lt;&gt;""), M745-J745, "")</f>
        <v/>
      </c>
      <c r="Q745" s="41" t="inlineStr">
        <is>
          <t>Matched</t>
        </is>
      </c>
      <c r="R745" s="21" t="inlineStr">
        <is>
          <t>Deductions: Oil: ₹35,095, Shortage: ₹159</t>
        </is>
      </c>
    </row>
    <row r="746">
      <c r="A746" s="26" t="n">
        <v>745</v>
      </c>
      <c r="B746" s="27" t="inlineStr">
        <is>
          <t>Reyansh Agro Industries</t>
        </is>
      </c>
      <c r="C746" s="27" t="inlineStr">
        <is>
          <t>INWDMSD27/0727 / PO:0275</t>
        </is>
      </c>
      <c r="D746" s="26" t="inlineStr">
        <is>
          <t>03-06-2026</t>
        </is>
      </c>
      <c r="E746" s="32" t="n">
        <v>8.93</v>
      </c>
      <c r="F746" s="33" t="n">
        <v>89.3</v>
      </c>
      <c r="G746" s="34" t="n">
        <v>711614.5</v>
      </c>
      <c r="H746" s="34" t="n">
        <v>711614.5</v>
      </c>
      <c r="I746" s="34" t="n">
        <v>27945.87190476191</v>
      </c>
      <c r="J746" s="34">
        <f>IF(E746&gt;0, (G746-I746)/E746, "")</f>
        <v/>
      </c>
      <c r="K746" s="34">
        <f>IF(F746&gt;0, (G746-I746)/F746, "")</f>
        <v/>
      </c>
      <c r="L746" s="35" t="n">
        <v>40.17</v>
      </c>
      <c r="M746" s="34">
        <f>IF(AND(ISNUMBER(L746), L746&gt;0), (J746/L746)*42, "")</f>
        <v/>
      </c>
      <c r="N746" s="34">
        <f>IF(M746&lt;&gt;"", M746/10, "")</f>
        <v/>
      </c>
      <c r="O746" s="34">
        <f>M746</f>
        <v/>
      </c>
      <c r="P746" s="34">
        <f>IF(AND(M746&lt;&gt;"", J746&lt;&gt;""), M746-J746, "")</f>
        <v/>
      </c>
      <c r="Q746" s="41" t="inlineStr">
        <is>
          <t>Matched</t>
        </is>
      </c>
      <c r="R746" s="27" t="inlineStr">
        <is>
          <t>Deductions: Oil: ₹27,787, Shortage: ₹159</t>
        </is>
      </c>
    </row>
    <row r="747">
      <c r="A747" s="20" t="n">
        <v>746</v>
      </c>
      <c r="B747" s="21" t="inlineStr">
        <is>
          <t>Reyansh Agro Industries</t>
        </is>
      </c>
      <c r="C747" s="21" t="inlineStr">
        <is>
          <t>INWDMSD27/0728 / PO:0275</t>
        </is>
      </c>
      <c r="D747" s="20" t="inlineStr">
        <is>
          <t>03-06-2026</t>
        </is>
      </c>
      <c r="E747" s="37" t="n">
        <v>8.98</v>
      </c>
      <c r="F747" s="38" t="n">
        <v>89.8</v>
      </c>
      <c r="G747" s="39" t="n">
        <v>714794.9</v>
      </c>
      <c r="H747" s="39" t="n">
        <v>714794.9</v>
      </c>
      <c r="I747" s="39" t="n">
        <v>33697.4738571428</v>
      </c>
      <c r="J747" s="39">
        <f>IF(E747&gt;0, (G747-I747)/E747, "")</f>
        <v/>
      </c>
      <c r="K747" s="39">
        <f>IF(F747&gt;0, (G747-I747)/F747, "")</f>
        <v/>
      </c>
      <c r="L747" s="40" t="n">
        <v>39.66</v>
      </c>
      <c r="M747" s="39">
        <f>IF(AND(ISNUMBER(L747), L747&gt;0), (J747/L747)*42, "")</f>
        <v/>
      </c>
      <c r="N747" s="39">
        <f>IF(M747&lt;&gt;"", M747/10, "")</f>
        <v/>
      </c>
      <c r="O747" s="39">
        <f>M747</f>
        <v/>
      </c>
      <c r="P747" s="39">
        <f>IF(AND(M747&lt;&gt;"", J747&lt;&gt;""), M747-J747, "")</f>
        <v/>
      </c>
      <c r="Q747" s="41" t="inlineStr">
        <is>
          <t>Matched</t>
        </is>
      </c>
      <c r="R747" s="21" t="inlineStr">
        <is>
          <t>Deductions: Oil: ₹33,697</t>
        </is>
      </c>
    </row>
    <row r="748">
      <c r="A748" s="26" t="n">
        <v>747</v>
      </c>
      <c r="B748" s="27" t="inlineStr">
        <is>
          <t>Reyansh Agro Industries</t>
        </is>
      </c>
      <c r="C748" s="27" t="inlineStr">
        <is>
          <t>INWDMSD27/0729 / PO:0275</t>
        </is>
      </c>
      <c r="D748" s="26" t="inlineStr">
        <is>
          <t>03-06-2026</t>
        </is>
      </c>
      <c r="E748" s="32" t="n">
        <v>8.9</v>
      </c>
      <c r="F748" s="33" t="n">
        <v>89</v>
      </c>
      <c r="G748" s="34" t="n">
        <v>709229.2</v>
      </c>
      <c r="H748" s="34" t="n">
        <v>709229.2</v>
      </c>
      <c r="I748" s="34" t="n">
        <v>35958.20819047614</v>
      </c>
      <c r="J748" s="34">
        <f>IF(E748&gt;0, (G748-I748)/E748, "")</f>
        <v/>
      </c>
      <c r="K748" s="34">
        <f>IF(F748&gt;0, (G748-I748)/F748, "")</f>
        <v/>
      </c>
      <c r="L748" s="35" t="n">
        <v>39.73</v>
      </c>
      <c r="M748" s="34">
        <f>IF(AND(ISNUMBER(L748), L748&gt;0), (J748/L748)*42, "")</f>
        <v/>
      </c>
      <c r="N748" s="34">
        <f>IF(M748&lt;&gt;"", M748/10, "")</f>
        <v/>
      </c>
      <c r="O748" s="34">
        <f>M748</f>
        <v/>
      </c>
      <c r="P748" s="34">
        <f>IF(AND(M748&lt;&gt;"", J748&lt;&gt;""), M748-J748, "")</f>
        <v/>
      </c>
      <c r="Q748" s="41" t="inlineStr">
        <is>
          <t>Matched</t>
        </is>
      </c>
      <c r="R748" s="27" t="inlineStr">
        <is>
          <t>Deductions: Oil: ₹35,799, Shortage: ₹159</t>
        </is>
      </c>
    </row>
    <row r="749">
      <c r="A749" s="20" t="n">
        <v>748</v>
      </c>
      <c r="B749" s="21" t="inlineStr">
        <is>
          <t>Reyansh Agro Industries</t>
        </is>
      </c>
      <c r="C749" s="21" t="inlineStr">
        <is>
          <t>INWDMSD27/0730 / PO:0275</t>
        </is>
      </c>
      <c r="D749" s="20" t="inlineStr">
        <is>
          <t>03-06-2026</t>
        </is>
      </c>
      <c r="E749" s="37" t="n">
        <v>8.809999999999999</v>
      </c>
      <c r="F749" s="38" t="n">
        <v>88.09999999999999</v>
      </c>
      <c r="G749" s="39" t="n">
        <v>701278.2</v>
      </c>
      <c r="H749" s="39" t="n">
        <v>701278.2</v>
      </c>
      <c r="I749" s="39" t="n">
        <v>35731.79400000001</v>
      </c>
      <c r="J749" s="39">
        <f>IF(E749&gt;0, (G749-I749)/E749, "")</f>
        <v/>
      </c>
      <c r="K749" s="39">
        <f>IF(F749&gt;0, (G749-I749)/F749, "")</f>
        <v/>
      </c>
      <c r="L749" s="40" t="n">
        <v>39.69</v>
      </c>
      <c r="M749" s="39">
        <f>IF(AND(ISNUMBER(L749), L749&gt;0), (J749/L749)*42, "")</f>
        <v/>
      </c>
      <c r="N749" s="39">
        <f>IF(M749&lt;&gt;"", M749/10, "")</f>
        <v/>
      </c>
      <c r="O749" s="39">
        <f>M749</f>
        <v/>
      </c>
      <c r="P749" s="39">
        <f>IF(AND(M749&lt;&gt;"", J749&lt;&gt;""), M749-J749, "")</f>
        <v/>
      </c>
      <c r="Q749" s="41" t="inlineStr">
        <is>
          <t>Matched</t>
        </is>
      </c>
      <c r="R749" s="21" t="inlineStr">
        <is>
          <t>Deductions: Oil: ₹35,732</t>
        </is>
      </c>
    </row>
    <row r="750">
      <c r="A750" s="26" t="n">
        <v>749</v>
      </c>
      <c r="B750" s="27" t="inlineStr">
        <is>
          <t>Reyansh Agro Industries</t>
        </is>
      </c>
      <c r="C750" s="27" t="inlineStr">
        <is>
          <t>INWDMSD27/0731 / PO:0275</t>
        </is>
      </c>
      <c r="D750" s="26" t="inlineStr">
        <is>
          <t>03-06-2026</t>
        </is>
      </c>
      <c r="E750" s="32" t="n">
        <v>9.02</v>
      </c>
      <c r="F750" s="33" t="n">
        <v>90.2</v>
      </c>
      <c r="G750" s="34" t="n">
        <v>717975.3</v>
      </c>
      <c r="H750" s="34" t="n">
        <v>717975.3</v>
      </c>
      <c r="I750" s="34" t="n">
        <v>31625.10250000002</v>
      </c>
      <c r="J750" s="34">
        <f>IF(E750&gt;0, (G750-I750)/E750, "")</f>
        <v/>
      </c>
      <c r="K750" s="34">
        <f>IF(F750&gt;0, (G750-I750)/F750, "")</f>
        <v/>
      </c>
      <c r="L750" s="35" t="n">
        <v>40.32</v>
      </c>
      <c r="M750" s="34">
        <f>IF(AND(ISNUMBER(L750), L750&gt;0), (J750/L750)*42, "")</f>
        <v/>
      </c>
      <c r="N750" s="34">
        <f>IF(M750&lt;&gt;"", M750/10, "")</f>
        <v/>
      </c>
      <c r="O750" s="34">
        <f>M750</f>
        <v/>
      </c>
      <c r="P750" s="34">
        <f>IF(AND(M750&lt;&gt;"", J750&lt;&gt;""), M750-J750, "")</f>
        <v/>
      </c>
      <c r="Q750" s="41" t="inlineStr">
        <is>
          <t>Matched</t>
        </is>
      </c>
      <c r="R750" s="27" t="inlineStr">
        <is>
          <t>Deductions: Oil: ₹31,625</t>
        </is>
      </c>
    </row>
    <row r="751">
      <c r="A751" s="20" t="n">
        <v>750</v>
      </c>
      <c r="B751" s="21" t="inlineStr">
        <is>
          <t>Reyansh Agro Industries</t>
        </is>
      </c>
      <c r="C751" s="21" t="inlineStr">
        <is>
          <t>INWDMSD27/0732 / PO:0275</t>
        </is>
      </c>
      <c r="D751" s="20" t="inlineStr">
        <is>
          <t>03-06-2026</t>
        </is>
      </c>
      <c r="E751" s="37" t="n">
        <v>8.959999999999999</v>
      </c>
      <c r="F751" s="38" t="n">
        <v>89.59999999999999</v>
      </c>
      <c r="G751" s="39" t="n">
        <v>712409.6</v>
      </c>
      <c r="H751" s="39" t="n">
        <v>712409.6</v>
      </c>
      <c r="I751" s="39" t="n">
        <v>34433.13066666669</v>
      </c>
      <c r="J751" s="39">
        <f>IF(E751&gt;0, (G751-I751)/E751, "")</f>
        <v/>
      </c>
      <c r="K751" s="39">
        <f>IF(F751&gt;0, (G751-I751)/F751, "")</f>
        <v/>
      </c>
      <c r="L751" s="40" t="n">
        <v>39.77</v>
      </c>
      <c r="M751" s="39">
        <f>IF(AND(ISNUMBER(L751), L751&gt;0), (J751/L751)*42, "")</f>
        <v/>
      </c>
      <c r="N751" s="39">
        <f>IF(M751&lt;&gt;"", M751/10, "")</f>
        <v/>
      </c>
      <c r="O751" s="39">
        <f>M751</f>
        <v/>
      </c>
      <c r="P751" s="39">
        <f>IF(AND(M751&lt;&gt;"", J751&lt;&gt;""), M751-J751, "")</f>
        <v/>
      </c>
      <c r="Q751" s="41" t="inlineStr">
        <is>
          <t>Matched</t>
        </is>
      </c>
      <c r="R751" s="21" t="inlineStr">
        <is>
          <t>Deductions: Oil: ₹34,433</t>
        </is>
      </c>
    </row>
    <row r="752">
      <c r="A752" s="26" t="n">
        <v>751</v>
      </c>
      <c r="B752" s="27" t="inlineStr">
        <is>
          <t>Reyansh Agro Industries</t>
        </is>
      </c>
      <c r="C752" s="27" t="inlineStr">
        <is>
          <t>INWDMSD27/0733 / PO:0275</t>
        </is>
      </c>
      <c r="D752" s="26" t="inlineStr">
        <is>
          <t>03-06-2026</t>
        </is>
      </c>
      <c r="E752" s="32" t="n">
        <v>9.02</v>
      </c>
      <c r="F752" s="33" t="n">
        <v>90.2</v>
      </c>
      <c r="G752" s="34" t="n">
        <v>717180.2</v>
      </c>
      <c r="H752" s="34" t="n">
        <v>717180.2</v>
      </c>
      <c r="I752" s="34" t="n">
        <v>35517.49561904759</v>
      </c>
      <c r="J752" s="34">
        <f>IF(E752&gt;0, (G752-I752)/E752, "")</f>
        <v/>
      </c>
      <c r="K752" s="34">
        <f>IF(F752&gt;0, (G752-I752)/F752, "")</f>
        <v/>
      </c>
      <c r="L752" s="35" t="n">
        <v>39.74</v>
      </c>
      <c r="M752" s="34">
        <f>IF(AND(ISNUMBER(L752), L752&gt;0), (J752/L752)*42, "")</f>
        <v/>
      </c>
      <c r="N752" s="34">
        <f>IF(M752&lt;&gt;"", M752/10, "")</f>
        <v/>
      </c>
      <c r="O752" s="34">
        <f>M752</f>
        <v/>
      </c>
      <c r="P752" s="34">
        <f>IF(AND(M752&lt;&gt;"", J752&lt;&gt;""), M752-J752, "")</f>
        <v/>
      </c>
      <c r="Q752" s="41" t="inlineStr">
        <is>
          <t>Matched</t>
        </is>
      </c>
      <c r="R752" s="27" t="inlineStr">
        <is>
          <t>Deductions: Oil: ₹35,517</t>
        </is>
      </c>
    </row>
    <row r="753">
      <c r="A753" s="20" t="n">
        <v>752</v>
      </c>
      <c r="B753" s="21" t="inlineStr">
        <is>
          <t>Reyansh Agro Industries</t>
        </is>
      </c>
      <c r="C753" s="21" t="inlineStr">
        <is>
          <t>INWDMSD27/0734 / PO:0284</t>
        </is>
      </c>
      <c r="D753" s="20" t="inlineStr">
        <is>
          <t>03-06-2026</t>
        </is>
      </c>
      <c r="E753" s="37" t="n">
        <v>8.879999999999999</v>
      </c>
      <c r="F753" s="38" t="n">
        <v>88.8</v>
      </c>
      <c r="G753" s="39" t="n">
        <v>712000</v>
      </c>
      <c r="H753" s="39" t="n">
        <v>712000</v>
      </c>
      <c r="I753" s="39" t="n">
        <v>36099.04761904757</v>
      </c>
      <c r="J753" s="39">
        <f>IF(E753&gt;0, (G753-I753)/E753, "")</f>
        <v/>
      </c>
      <c r="K753" s="39">
        <f>IF(F753&gt;0, (G753-I753)/F753, "")</f>
        <v/>
      </c>
      <c r="L753" s="40" t="n">
        <v>39.54</v>
      </c>
      <c r="M753" s="39">
        <f>IF(AND(ISNUMBER(L753), L753&gt;0), (J753/L753)*42, "")</f>
        <v/>
      </c>
      <c r="N753" s="39">
        <f>IF(M753&lt;&gt;"", M753/10, "")</f>
        <v/>
      </c>
      <c r="O753" s="39">
        <f>M753</f>
        <v/>
      </c>
      <c r="P753" s="39">
        <f>IF(AND(M753&lt;&gt;"", J753&lt;&gt;""), M753-J753, "")</f>
        <v/>
      </c>
      <c r="Q753" s="41" t="inlineStr">
        <is>
          <t>Matched</t>
        </is>
      </c>
      <c r="R753" s="21" t="inlineStr">
        <is>
          <t>Deductions: Oil: ₹35,939, Shortage: ₹160</t>
        </is>
      </c>
    </row>
    <row r="754">
      <c r="A754" s="26" t="n">
        <v>753</v>
      </c>
      <c r="B754" s="27" t="inlineStr">
        <is>
          <t>Pem Raj Tara Chand</t>
        </is>
      </c>
      <c r="C754" s="27" t="inlineStr">
        <is>
          <t>INWDMSD27/0735 / PO:0289</t>
        </is>
      </c>
      <c r="D754" s="26" t="inlineStr">
        <is>
          <t>03-06-2026</t>
        </is>
      </c>
      <c r="E754" s="32" t="n">
        <v>9.379999999999999</v>
      </c>
      <c r="F754" s="33" t="n">
        <v>93.8</v>
      </c>
      <c r="G754" s="34" t="n">
        <v>760590</v>
      </c>
      <c r="H754" s="34" t="n">
        <v>760590</v>
      </c>
      <c r="I754" s="34" t="n">
        <v>44050.76714285721</v>
      </c>
      <c r="J754" s="34">
        <f>IF(E754&gt;0, (G754-I754)/E754, "")</f>
        <v/>
      </c>
      <c r="K754" s="34">
        <f>IF(F754&gt;0, (G754-I754)/F754, "")</f>
        <v/>
      </c>
      <c r="L754" s="35" t="n">
        <v>39.91</v>
      </c>
      <c r="M754" s="34">
        <f>IF(AND(ISNUMBER(L754), L754&gt;0), (J754/L754)*42, "")</f>
        <v/>
      </c>
      <c r="N754" s="34">
        <f>IF(M754&lt;&gt;"", M754/10, "")</f>
        <v/>
      </c>
      <c r="O754" s="34">
        <f>M754</f>
        <v/>
      </c>
      <c r="P754" s="34">
        <f>IF(AND(M754&lt;&gt;"", J754&lt;&gt;""), M754-J754, "")</f>
        <v/>
      </c>
      <c r="Q754" s="41" t="inlineStr">
        <is>
          <t>Matched</t>
        </is>
      </c>
      <c r="R754" s="27" t="inlineStr">
        <is>
          <t>Deductions: Oil: ₹37,848, Shortage: ₹810, Bardana: ₹2,350</t>
        </is>
      </c>
    </row>
    <row r="755">
      <c r="A755" s="20" t="n">
        <v>754</v>
      </c>
      <c r="B755" s="21" t="inlineStr">
        <is>
          <t>Reyansh Agro Industries</t>
        </is>
      </c>
      <c r="C755" s="21" t="inlineStr">
        <is>
          <t>INWDMSD27/0736 / PO:0284</t>
        </is>
      </c>
      <c r="D755" s="20" t="inlineStr">
        <is>
          <t>03-06-2026</t>
        </is>
      </c>
      <c r="E755" s="37" t="n">
        <v>9.1</v>
      </c>
      <c r="F755" s="38" t="n">
        <v>91</v>
      </c>
      <c r="G755" s="39" t="n">
        <v>728800</v>
      </c>
      <c r="H755" s="39" t="n">
        <v>728800</v>
      </c>
      <c r="I755" s="39" t="n">
        <v>29152</v>
      </c>
      <c r="J755" s="39">
        <f>IF(E755&gt;0, (G755-I755)/E755, "")</f>
        <v/>
      </c>
      <c r="K755" s="39">
        <f>IF(F755&gt;0, (G755-I755)/F755, "")</f>
        <v/>
      </c>
      <c r="L755" s="40" t="n">
        <v>40.09</v>
      </c>
      <c r="M755" s="39">
        <f>IF(AND(ISNUMBER(L755), L755&gt;0), (J755/L755)*42, "")</f>
        <v/>
      </c>
      <c r="N755" s="39">
        <f>IF(M755&lt;&gt;"", M755/10, "")</f>
        <v/>
      </c>
      <c r="O755" s="39">
        <f>M755</f>
        <v/>
      </c>
      <c r="P755" s="39">
        <f>IF(AND(M755&lt;&gt;"", J755&lt;&gt;""), M755-J755, "")</f>
        <v/>
      </c>
      <c r="Q755" s="41" t="inlineStr">
        <is>
          <t>Matched</t>
        </is>
      </c>
      <c r="R755" s="21" t="inlineStr">
        <is>
          <t>Deductions: Oil: ₹29,152</t>
        </is>
      </c>
    </row>
    <row r="756">
      <c r="A756" s="26" t="n">
        <v>755</v>
      </c>
      <c r="B756" s="27" t="inlineStr">
        <is>
          <t>Pem Raj Tara Chand</t>
        </is>
      </c>
      <c r="C756" s="27" t="inlineStr">
        <is>
          <t>INWDMSD27/0737 / PO:0289</t>
        </is>
      </c>
      <c r="D756" s="26" t="inlineStr">
        <is>
          <t>03-06-2026</t>
        </is>
      </c>
      <c r="E756" s="32" t="n">
        <v>9.43</v>
      </c>
      <c r="F756" s="33" t="n">
        <v>94.3</v>
      </c>
      <c r="G756" s="34" t="n">
        <v>763830</v>
      </c>
      <c r="H756" s="34" t="n">
        <v>763830</v>
      </c>
      <c r="I756" s="34" t="n">
        <v>48168.42714285717</v>
      </c>
      <c r="J756" s="34">
        <f>IF(E756&gt;0, (G756-I756)/E756, "")</f>
        <v/>
      </c>
      <c r="K756" s="34">
        <f>IF(F756&gt;0, (G756-I756)/F756, "")</f>
        <v/>
      </c>
      <c r="L756" s="35" t="n">
        <v>39.65</v>
      </c>
      <c r="M756" s="34">
        <f>IF(AND(ISNUMBER(L756), L756&gt;0), (J756/L756)*42, "")</f>
        <v/>
      </c>
      <c r="N756" s="34">
        <f>IF(M756&lt;&gt;"", M756/10, "")</f>
        <v/>
      </c>
      <c r="O756" s="34">
        <f>M756</f>
        <v/>
      </c>
      <c r="P756" s="34">
        <f>IF(AND(M756&lt;&gt;"", J756&lt;&gt;""), M756-J756, "")</f>
        <v/>
      </c>
      <c r="Q756" s="41" t="inlineStr">
        <is>
          <t>Matched</t>
        </is>
      </c>
      <c r="R756" s="27" t="inlineStr">
        <is>
          <t>Deductions: Oil: ₹42,738, Bardana: ₹2,375</t>
        </is>
      </c>
    </row>
    <row r="757">
      <c r="A757" s="20" t="n">
        <v>756</v>
      </c>
      <c r="B757" s="21" t="inlineStr">
        <is>
          <t>Reyansh Agro Industries</t>
        </is>
      </c>
      <c r="C757" s="21" t="inlineStr">
        <is>
          <t>INWDMSD27/0738 / PO:0275</t>
        </is>
      </c>
      <c r="D757" s="20" t="inlineStr">
        <is>
          <t>03-06-2026</t>
        </is>
      </c>
      <c r="E757" s="37" t="n">
        <v>7.909999999999999</v>
      </c>
      <c r="F757" s="38" t="n">
        <v>79.09999999999999</v>
      </c>
      <c r="G757" s="39" t="n">
        <v>629719.2</v>
      </c>
      <c r="H757" s="39" t="n">
        <v>629719.2</v>
      </c>
      <c r="I757" s="39" t="n">
        <v>28187.43085714289</v>
      </c>
      <c r="J757" s="39">
        <f>IF(E757&gt;0, (G757-I757)/E757, "")</f>
        <v/>
      </c>
      <c r="K757" s="39">
        <f>IF(F757&gt;0, (G757-I757)/F757, "")</f>
        <v/>
      </c>
      <c r="L757" s="40" t="n">
        <v>39.77</v>
      </c>
      <c r="M757" s="39">
        <f>IF(AND(ISNUMBER(L757), L757&gt;0), (J757/L757)*42, "")</f>
        <v/>
      </c>
      <c r="N757" s="39">
        <f>IF(M757&lt;&gt;"", M757/10, "")</f>
        <v/>
      </c>
      <c r="O757" s="39">
        <f>M757</f>
        <v/>
      </c>
      <c r="P757" s="39">
        <f>IF(AND(M757&lt;&gt;"", J757&lt;&gt;""), M757-J757, "")</f>
        <v/>
      </c>
      <c r="Q757" s="41" t="inlineStr">
        <is>
          <t>Matched</t>
        </is>
      </c>
      <c r="R757" s="21" t="inlineStr">
        <is>
          <t>Deductions: Oil: ₹28,187</t>
        </is>
      </c>
    </row>
    <row r="758">
      <c r="A758" s="26" t="n">
        <v>757</v>
      </c>
      <c r="B758" s="27" t="inlineStr">
        <is>
          <t>Reyansh Agro Industries</t>
        </is>
      </c>
      <c r="C758" s="27" t="inlineStr">
        <is>
          <t>INWDMSD27/0739 / PO:0275</t>
        </is>
      </c>
      <c r="D758" s="26" t="inlineStr">
        <is>
          <t>03-06-2026</t>
        </is>
      </c>
      <c r="E758" s="32" t="n">
        <v>8.01</v>
      </c>
      <c r="F758" s="33" t="n">
        <v>80.09999999999999</v>
      </c>
      <c r="G758" s="34" t="n">
        <v>637670.2</v>
      </c>
      <c r="H758" s="34" t="n">
        <v>637670.2</v>
      </c>
      <c r="I758" s="34" t="n">
        <v>17763.66985714288</v>
      </c>
      <c r="J758" s="34">
        <f>IF(E758&gt;0, (G758-I758)/E758, "")</f>
        <v/>
      </c>
      <c r="K758" s="34">
        <f>IF(F758&gt;0, (G758-I758)/F758, "")</f>
        <v/>
      </c>
      <c r="L758" s="35" t="n">
        <v>40.61</v>
      </c>
      <c r="M758" s="34">
        <f>IF(AND(ISNUMBER(L758), L758&gt;0), (J758/L758)*42, "")</f>
        <v/>
      </c>
      <c r="N758" s="34">
        <f>IF(M758&lt;&gt;"", M758/10, "")</f>
        <v/>
      </c>
      <c r="O758" s="34">
        <f>M758</f>
        <v/>
      </c>
      <c r="P758" s="34">
        <f>IF(AND(M758&lt;&gt;"", J758&lt;&gt;""), M758-J758, "")</f>
        <v/>
      </c>
      <c r="Q758" s="41" t="inlineStr">
        <is>
          <t>Matched</t>
        </is>
      </c>
      <c r="R758" s="27" t="inlineStr">
        <is>
          <t>Deductions: Oil: ₹17,764</t>
        </is>
      </c>
    </row>
    <row r="759">
      <c r="A759" s="20" t="n">
        <v>758</v>
      </c>
      <c r="B759" s="21" t="inlineStr">
        <is>
          <t>Reyansh Agro Industries</t>
        </is>
      </c>
      <c r="C759" s="21" t="inlineStr">
        <is>
          <t>INWDMSD27/0740 / PO:0284</t>
        </is>
      </c>
      <c r="D759" s="20" t="inlineStr">
        <is>
          <t>03-06-2026</t>
        </is>
      </c>
      <c r="E759" s="37" t="n">
        <v>9.1</v>
      </c>
      <c r="F759" s="38" t="n">
        <v>91</v>
      </c>
      <c r="G759" s="39" t="n">
        <v>729600</v>
      </c>
      <c r="H759" s="39" t="n">
        <v>729600</v>
      </c>
      <c r="I759" s="39" t="n">
        <v>31081.14285714288</v>
      </c>
      <c r="J759" s="39">
        <f>IF(E759&gt;0, (G759-I759)/E759, "")</f>
        <v/>
      </c>
      <c r="K759" s="39">
        <f>IF(F759&gt;0, (G759-I759)/F759, "")</f>
        <v/>
      </c>
      <c r="L759" s="40" t="n">
        <v>39.86</v>
      </c>
      <c r="M759" s="39">
        <f>IF(AND(ISNUMBER(L759), L759&gt;0), (J759/L759)*42, "")</f>
        <v/>
      </c>
      <c r="N759" s="39">
        <f>IF(M759&lt;&gt;"", M759/10, "")</f>
        <v/>
      </c>
      <c r="O759" s="39">
        <f>M759</f>
        <v/>
      </c>
      <c r="P759" s="39">
        <f>IF(AND(M759&lt;&gt;"", J759&lt;&gt;""), M759-J759, "")</f>
        <v/>
      </c>
      <c r="Q759" s="41" t="inlineStr">
        <is>
          <t>Matched</t>
        </is>
      </c>
      <c r="R759" s="21" t="inlineStr">
        <is>
          <t>Deductions: Oil: ₹30,921, Shortage: ₹160</t>
        </is>
      </c>
    </row>
    <row r="760">
      <c r="A760" s="26" t="n">
        <v>759</v>
      </c>
      <c r="B760" s="27" t="inlineStr">
        <is>
          <t>Reyansh Agro Industries</t>
        </is>
      </c>
      <c r="C760" s="27" t="inlineStr">
        <is>
          <t>INWDMSD27/0741 / PO:0284</t>
        </is>
      </c>
      <c r="D760" s="26" t="inlineStr">
        <is>
          <t>03-06-2026</t>
        </is>
      </c>
      <c r="E760" s="32" t="n">
        <v>7.77</v>
      </c>
      <c r="F760" s="33" t="n">
        <v>77.7</v>
      </c>
      <c r="G760" s="34" t="n">
        <v>622400</v>
      </c>
      <c r="H760" s="34" t="n">
        <v>622400</v>
      </c>
      <c r="I760" s="34" t="n">
        <v>21932.19047619043</v>
      </c>
      <c r="J760" s="34">
        <f>IF(E760&gt;0, (G760-I760)/E760, "")</f>
        <v/>
      </c>
      <c r="K760" s="34">
        <f>IF(F760&gt;0, (G760-I760)/F760, "")</f>
        <v/>
      </c>
      <c r="L760" s="35" t="n">
        <v>40.09</v>
      </c>
      <c r="M760" s="34">
        <f>IF(AND(ISNUMBER(L760), L760&gt;0), (J760/L760)*42, "")</f>
        <v/>
      </c>
      <c r="N760" s="34">
        <f>IF(M760&lt;&gt;"", M760/10, "")</f>
        <v/>
      </c>
      <c r="O760" s="34">
        <f>M760</f>
        <v/>
      </c>
      <c r="P760" s="34">
        <f>IF(AND(M760&lt;&gt;"", J760&lt;&gt;""), M760-J760, "")</f>
        <v/>
      </c>
      <c r="Q760" s="41" t="inlineStr">
        <is>
          <t>Matched</t>
        </is>
      </c>
      <c r="R760" s="27" t="inlineStr">
        <is>
          <t>Deductions: Oil: ₹21,932</t>
        </is>
      </c>
    </row>
    <row r="761">
      <c r="A761" s="20" t="n">
        <v>760</v>
      </c>
      <c r="B761" s="21" t="inlineStr">
        <is>
          <t>Pem Raj Tara Chand</t>
        </is>
      </c>
      <c r="C761" s="21" t="inlineStr">
        <is>
          <t>INWDMSD27/0743 / PO:0289</t>
        </is>
      </c>
      <c r="D761" s="20" t="inlineStr">
        <is>
          <t>03-06-2026</t>
        </is>
      </c>
      <c r="E761" s="37" t="n">
        <v>9.42</v>
      </c>
      <c r="F761" s="38" t="n">
        <v>94.2</v>
      </c>
      <c r="G761" s="39" t="n">
        <v>763020</v>
      </c>
      <c r="H761" s="39" t="n">
        <v>763020</v>
      </c>
      <c r="I761" s="39" t="n">
        <v>50193.09000000005</v>
      </c>
      <c r="J761" s="39">
        <f>IF(E761&gt;0, (G761-I761)/E761, "")</f>
        <v/>
      </c>
      <c r="K761" s="39">
        <f>IF(F761&gt;0, (G761-I761)/F761, "")</f>
        <v/>
      </c>
      <c r="L761" s="40" t="n">
        <v>39.55</v>
      </c>
      <c r="M761" s="39">
        <f>IF(AND(ISNUMBER(L761), L761&gt;0), (J761/L761)*42, "")</f>
        <v/>
      </c>
      <c r="N761" s="39">
        <f>IF(M761&lt;&gt;"", M761/10, "")</f>
        <v/>
      </c>
      <c r="O761" s="39">
        <f>M761</f>
        <v/>
      </c>
      <c r="P761" s="39">
        <f>IF(AND(M761&lt;&gt;"", J761&lt;&gt;""), M761-J761, "")</f>
        <v/>
      </c>
      <c r="Q761" s="41" t="inlineStr">
        <is>
          <t>Matched</t>
        </is>
      </c>
      <c r="R761" s="21" t="inlineStr">
        <is>
          <t>Deductions: Oil: ₹44,510, Bardana: ₹2,250</t>
        </is>
      </c>
    </row>
    <row r="762">
      <c r="A762" s="26" t="n">
        <v>761</v>
      </c>
      <c r="B762" s="27" t="inlineStr">
        <is>
          <t>Pem Raj Tara Chand</t>
        </is>
      </c>
      <c r="C762" s="27" t="inlineStr">
        <is>
          <t>INWDMSD27/0744 / PO:0289</t>
        </is>
      </c>
      <c r="D762" s="26" t="inlineStr">
        <is>
          <t>03-06-2026</t>
        </is>
      </c>
      <c r="E762" s="32" t="n">
        <v>9.42</v>
      </c>
      <c r="F762" s="33" t="n">
        <v>94.2</v>
      </c>
      <c r="G762" s="34" t="n">
        <v>763830</v>
      </c>
      <c r="H762" s="34" t="n">
        <v>763830</v>
      </c>
      <c r="I762" s="34" t="n">
        <v>44122.29114285715</v>
      </c>
      <c r="J762" s="34">
        <f>IF(E762&gt;0, (G762-I762)/E762, "")</f>
        <v/>
      </c>
      <c r="K762" s="34">
        <f>IF(F762&gt;0, (G762-I762)/F762, "")</f>
        <v/>
      </c>
      <c r="L762" s="35" t="n">
        <v>39.93</v>
      </c>
      <c r="M762" s="34">
        <f>IF(AND(ISNUMBER(L762), L762&gt;0), (J762/L762)*42, "")</f>
        <v/>
      </c>
      <c r="N762" s="34">
        <f>IF(M762&lt;&gt;"", M762/10, "")</f>
        <v/>
      </c>
      <c r="O762" s="34">
        <f>M762</f>
        <v/>
      </c>
      <c r="P762" s="34">
        <f>IF(AND(M762&lt;&gt;"", J762&lt;&gt;""), M762-J762, "")</f>
        <v/>
      </c>
      <c r="Q762" s="41" t="inlineStr">
        <is>
          <t>Matched</t>
        </is>
      </c>
      <c r="R762" s="27" t="inlineStr">
        <is>
          <t>Deductions: Oil: ₹37,646, Shortage: ₹810, Bardana: ₹2,000</t>
        </is>
      </c>
    </row>
    <row r="763">
      <c r="A763" s="20" t="n">
        <v>762</v>
      </c>
      <c r="B763" s="21" t="inlineStr">
        <is>
          <t>Reyansh Agro Industries</t>
        </is>
      </c>
      <c r="C763" s="21" t="inlineStr">
        <is>
          <t>INWDMSD27/0746 / PO:0284</t>
        </is>
      </c>
      <c r="D763" s="20" t="inlineStr">
        <is>
          <t>03-06-2026</t>
        </is>
      </c>
      <c r="E763" s="37" t="n">
        <v>9.08</v>
      </c>
      <c r="F763" s="38" t="n">
        <v>90.8</v>
      </c>
      <c r="G763" s="39" t="n">
        <v>727200</v>
      </c>
      <c r="H763" s="39" t="n">
        <v>727200</v>
      </c>
      <c r="I763" s="39" t="n">
        <v>37225.71428571426</v>
      </c>
      <c r="J763" s="39">
        <f>IF(E763&gt;0, (G763-I763)/E763, "")</f>
        <v/>
      </c>
      <c r="K763" s="39">
        <f>IF(F763&gt;0, (G763-I763)/F763, "")</f>
        <v/>
      </c>
      <c r="L763" s="40" t="n">
        <v>39.59</v>
      </c>
      <c r="M763" s="39">
        <f>IF(AND(ISNUMBER(L763), L763&gt;0), (J763/L763)*42, "")</f>
        <v/>
      </c>
      <c r="N763" s="39">
        <f>IF(M763&lt;&gt;"", M763/10, "")</f>
        <v/>
      </c>
      <c r="O763" s="39">
        <f>M763</f>
        <v/>
      </c>
      <c r="P763" s="39">
        <f>IF(AND(M763&lt;&gt;"", J763&lt;&gt;""), M763-J763, "")</f>
        <v/>
      </c>
      <c r="Q763" s="41" t="inlineStr">
        <is>
          <t>Matched</t>
        </is>
      </c>
      <c r="R763" s="21" t="inlineStr">
        <is>
          <t>Deductions: Oil: ₹37,226</t>
        </is>
      </c>
    </row>
    <row r="764">
      <c r="A764" s="26" t="n">
        <v>763</v>
      </c>
      <c r="B764" s="27" t="inlineStr">
        <is>
          <t>Reyansh Agro Industries</t>
        </is>
      </c>
      <c r="C764" s="27" t="inlineStr">
        <is>
          <t>INWDMSD27/0747 / PO:0284</t>
        </is>
      </c>
      <c r="D764" s="26" t="inlineStr">
        <is>
          <t>03-06-2026</t>
        </is>
      </c>
      <c r="E764" s="32" t="n">
        <v>9.08</v>
      </c>
      <c r="F764" s="33" t="n">
        <v>90.8</v>
      </c>
      <c r="G764" s="34" t="n">
        <v>727200</v>
      </c>
      <c r="H764" s="34" t="n">
        <v>727200</v>
      </c>
      <c r="I764" s="34" t="n">
        <v>44844.00000000006</v>
      </c>
      <c r="J764" s="34">
        <f>IF(E764&gt;0, (G764-I764)/E764, "")</f>
        <v/>
      </c>
      <c r="K764" s="34">
        <f>IF(F764&gt;0, (G764-I764)/F764, "")</f>
        <v/>
      </c>
      <c r="L764" s="35" t="n">
        <v>39.12</v>
      </c>
      <c r="M764" s="34">
        <f>IF(AND(ISNUMBER(L764), L764&gt;0), (J764/L764)*42, "")</f>
        <v/>
      </c>
      <c r="N764" s="34">
        <f>IF(M764&lt;&gt;"", M764/10, "")</f>
        <v/>
      </c>
      <c r="O764" s="34">
        <f>M764</f>
        <v/>
      </c>
      <c r="P764" s="34">
        <f>IF(AND(M764&lt;&gt;"", J764&lt;&gt;""), M764-J764, "")</f>
        <v/>
      </c>
      <c r="Q764" s="41" t="inlineStr">
        <is>
          <t>Matched</t>
        </is>
      </c>
      <c r="R764" s="27" t="inlineStr">
        <is>
          <t>Deductions: Oil: ₹44,844</t>
        </is>
      </c>
    </row>
    <row r="765">
      <c r="A765" s="20" t="n">
        <v>764</v>
      </c>
      <c r="B765" s="21" t="inlineStr">
        <is>
          <t>Reyansh Agro Industries</t>
        </is>
      </c>
      <c r="C765" s="21" t="inlineStr">
        <is>
          <t>INWDMSD27/0742 / PO:0284</t>
        </is>
      </c>
      <c r="D765" s="20" t="inlineStr">
        <is>
          <t>03-06-2026</t>
        </is>
      </c>
      <c r="E765" s="37" t="n">
        <v>8.879999999999999</v>
      </c>
      <c r="F765" s="38" t="n">
        <v>88.8</v>
      </c>
      <c r="G765" s="39" t="n">
        <v>712000</v>
      </c>
      <c r="H765" s="39" t="n">
        <v>712000</v>
      </c>
      <c r="I765" s="39" t="n">
        <v>30843.80952380956</v>
      </c>
      <c r="J765" s="39">
        <f>IF(E765&gt;0, (G765-I765)/E765, "")</f>
        <v/>
      </c>
      <c r="K765" s="39">
        <f>IF(F765&gt;0, (G765-I765)/F765, "")</f>
        <v/>
      </c>
      <c r="L765" s="40" t="n">
        <v>39.41</v>
      </c>
      <c r="M765" s="39">
        <f>IF(AND(ISNUMBER(L765), L765&gt;0), (J765/L765)*42, "")</f>
        <v/>
      </c>
      <c r="N765" s="39">
        <f>IF(M765&lt;&gt;"", M765/10, "")</f>
        <v/>
      </c>
      <c r="O765" s="39">
        <f>M765</f>
        <v/>
      </c>
      <c r="P765" s="39">
        <f>IF(AND(M765&lt;&gt;"", J765&lt;&gt;""), M765-J765, "")</f>
        <v/>
      </c>
      <c r="Q765" s="41" t="inlineStr">
        <is>
          <t>Matched</t>
        </is>
      </c>
      <c r="R765" s="21" t="inlineStr">
        <is>
          <t>Deductions: Oil: ₹30,684, Shortage: ₹160</t>
        </is>
      </c>
    </row>
    <row r="766">
      <c r="A766" s="26" t="n">
        <v>765</v>
      </c>
      <c r="B766" s="27" t="inlineStr">
        <is>
          <t>Reyansh Agro Industries</t>
        </is>
      </c>
      <c r="C766" s="27" t="inlineStr">
        <is>
          <t>INWDMSD27/0745 / PO:0284</t>
        </is>
      </c>
      <c r="D766" s="26" t="inlineStr">
        <is>
          <t>03-06-2026</t>
        </is>
      </c>
      <c r="E766" s="32" t="n">
        <v>10.2</v>
      </c>
      <c r="F766" s="33" t="n">
        <v>102</v>
      </c>
      <c r="G766" s="34" t="n">
        <v>816800</v>
      </c>
      <c r="H766" s="34" t="n">
        <v>816800</v>
      </c>
      <c r="I766" s="34" t="n">
        <v>35783.61904761911</v>
      </c>
      <c r="J766" s="34">
        <f>IF(E766&gt;0, (G766-I766)/E766, "")</f>
        <v/>
      </c>
      <c r="K766" s="34">
        <f>IF(F766&gt;0, (G766-I766)/F766, "")</f>
        <v/>
      </c>
      <c r="L766" s="35" t="n">
        <v>40.02</v>
      </c>
      <c r="M766" s="34">
        <f>IF(AND(ISNUMBER(L766), L766&gt;0), (J766/L766)*42, "")</f>
        <v/>
      </c>
      <c r="N766" s="34">
        <f>IF(M766&lt;&gt;"", M766/10, "")</f>
        <v/>
      </c>
      <c r="O766" s="34">
        <f>M766</f>
        <v/>
      </c>
      <c r="P766" s="34">
        <f>IF(AND(M766&lt;&gt;"", J766&lt;&gt;""), M766-J766, "")</f>
        <v/>
      </c>
      <c r="Q766" s="41" t="inlineStr">
        <is>
          <t>Matched</t>
        </is>
      </c>
      <c r="R766" s="27" t="inlineStr">
        <is>
          <t>Deductions: Oil: ₹35,784</t>
        </is>
      </c>
    </row>
    <row r="767">
      <c r="A767" s="20" t="n">
        <v>766</v>
      </c>
      <c r="B767" s="21" t="inlineStr">
        <is>
          <t>Moreshwar Trading Company</t>
        </is>
      </c>
      <c r="C767" s="21" t="inlineStr">
        <is>
          <t>INWDMSD27/0748 / PO:0288</t>
        </is>
      </c>
      <c r="D767" s="20" t="inlineStr">
        <is>
          <t>04-06-2026</t>
        </is>
      </c>
      <c r="E767" s="37" t="n">
        <v>26.53</v>
      </c>
      <c r="F767" s="38" t="n">
        <v>265.3</v>
      </c>
      <c r="G767" s="39" t="n">
        <v>2159218.75</v>
      </c>
      <c r="H767" s="39" t="n">
        <v>2159218.75</v>
      </c>
      <c r="I767" s="39" t="n">
        <v>194408.4151785716</v>
      </c>
      <c r="J767" s="39">
        <f>IF(E767&gt;0, (G767-I767)/E767, "")</f>
        <v/>
      </c>
      <c r="K767" s="39">
        <f>IF(F767&gt;0, (G767-I767)/F767, "")</f>
        <v/>
      </c>
      <c r="L767" s="40" t="n">
        <v>38.76</v>
      </c>
      <c r="M767" s="39">
        <f>IF(AND(ISNUMBER(L767), L767&gt;0), (J767/L767)*42, "")</f>
        <v/>
      </c>
      <c r="N767" s="39">
        <f>IF(M767&lt;&gt;"", M767/10, "")</f>
        <v/>
      </c>
      <c r="O767" s="39">
        <f>M767</f>
        <v/>
      </c>
      <c r="P767" s="39">
        <f>IF(AND(M767&lt;&gt;"", J767&lt;&gt;""), M767-J767, "")</f>
        <v/>
      </c>
      <c r="Q767" s="41" t="inlineStr">
        <is>
          <t>Matched</t>
        </is>
      </c>
      <c r="R767" s="21" t="inlineStr">
        <is>
          <t>Deductions: Oil: ₹168,111, Shortage: ₹3,656, Bardana: ₹5,700, Brokerage: ₹3,986</t>
        </is>
      </c>
    </row>
    <row r="768">
      <c r="A768" s="26" t="n">
        <v>767</v>
      </c>
      <c r="B768" s="27" t="inlineStr">
        <is>
          <t>Shubham Traders</t>
        </is>
      </c>
      <c r="C768" s="27" t="inlineStr">
        <is>
          <t>INWDMSD27/0749 / PO:0272</t>
        </is>
      </c>
      <c r="D768" s="26" t="inlineStr">
        <is>
          <t>04-06-2026</t>
        </is>
      </c>
      <c r="E768" s="32" t="n">
        <v>32.26000000000001</v>
      </c>
      <c r="F768" s="33" t="n">
        <v>322.6</v>
      </c>
      <c r="G768" s="34" t="n">
        <v>2582400</v>
      </c>
      <c r="H768" s="34" t="n">
        <v>2582400</v>
      </c>
      <c r="I768" s="34" t="n">
        <v>48767.18285714267</v>
      </c>
      <c r="J768" s="34">
        <f>IF(E768&gt;0, (G768-I768)/E768, "")</f>
        <v/>
      </c>
      <c r="K768" s="34">
        <f>IF(F768&gt;0, (G768-I768)/F768, "")</f>
        <v/>
      </c>
      <c r="L768" s="35" t="n">
        <v>41.52</v>
      </c>
      <c r="M768" s="34">
        <f>IF(AND(ISNUMBER(L768), L768&gt;0), (J768/L768)*42, "")</f>
        <v/>
      </c>
      <c r="N768" s="34">
        <f>IF(M768&lt;&gt;"", M768/10, "")</f>
        <v/>
      </c>
      <c r="O768" s="34">
        <f>M768</f>
        <v/>
      </c>
      <c r="P768" s="34">
        <f>IF(AND(M768&lt;&gt;"", J768&lt;&gt;""), M768-J768, "")</f>
        <v/>
      </c>
      <c r="Q768" s="41" t="inlineStr">
        <is>
          <t>Matched</t>
        </is>
      </c>
      <c r="R768" s="27" t="inlineStr">
        <is>
          <t>Deductions: Oil: ₹29,513, Shortage: ₹1,600, Bardana: ₹5,775</t>
        </is>
      </c>
    </row>
    <row r="769">
      <c r="A769" s="20" t="n">
        <v>768</v>
      </c>
      <c r="B769" s="21" t="inlineStr">
        <is>
          <t>Kapil Agro Industries</t>
        </is>
      </c>
      <c r="C769" s="21" t="inlineStr">
        <is>
          <t>INWDMSD27/0750 / PO:0292</t>
        </is>
      </c>
      <c r="D769" s="20" t="inlineStr">
        <is>
          <t>04-06-2026</t>
        </is>
      </c>
      <c r="E769" s="37" t="n">
        <v>13.54</v>
      </c>
      <c r="F769" s="38" t="n">
        <v>135.4</v>
      </c>
      <c r="G769" s="39" t="n">
        <v>1104030</v>
      </c>
      <c r="H769" s="39" t="n">
        <v>1104030</v>
      </c>
      <c r="I769" s="39" t="n">
        <v>71172.67000000004</v>
      </c>
      <c r="J769" s="39">
        <f>IF(E769&gt;0, (G769-I769)/E769, "")</f>
        <v/>
      </c>
      <c r="K769" s="39">
        <f>IF(F769&gt;0, (G769-I769)/F769, "")</f>
        <v/>
      </c>
      <c r="L769" s="40" t="n">
        <v>39.83</v>
      </c>
      <c r="M769" s="39">
        <f>IF(AND(ISNUMBER(L769), L769&gt;0), (J769/L769)*42, "")</f>
        <v/>
      </c>
      <c r="N769" s="39">
        <f>IF(M769&lt;&gt;"", M769/10, "")</f>
        <v/>
      </c>
      <c r="O769" s="39">
        <f>M769</f>
        <v/>
      </c>
      <c r="P769" s="39">
        <f>IF(AND(M769&lt;&gt;"", J769&lt;&gt;""), M769-J769, "")</f>
        <v/>
      </c>
      <c r="Q769" s="41" t="inlineStr">
        <is>
          <t>Matched</t>
        </is>
      </c>
      <c r="R769" s="21" t="inlineStr">
        <is>
          <t>Deductions: Oil: ₹57,042, Shortage: ₹7,290, Bardana: ₹2,425</t>
        </is>
      </c>
    </row>
    <row r="770">
      <c r="A770" s="26" t="n">
        <v>769</v>
      </c>
      <c r="B770" s="27" t="inlineStr">
        <is>
          <t>Kapil Agro Industries</t>
        </is>
      </c>
      <c r="C770" s="27" t="inlineStr">
        <is>
          <t>INWDMSD27/0751 / PO:0292</t>
        </is>
      </c>
      <c r="D770" s="26" t="inlineStr">
        <is>
          <t>04-06-2026</t>
        </is>
      </c>
      <c r="E770" s="32" t="n">
        <v>16.96</v>
      </c>
      <c r="F770" s="33" t="n">
        <v>169.6</v>
      </c>
      <c r="G770" s="34" t="n">
        <v>1378620</v>
      </c>
      <c r="H770" s="34" t="n">
        <v>1378620</v>
      </c>
      <c r="I770" s="34" t="n">
        <v>77469.69914285725</v>
      </c>
      <c r="J770" s="34">
        <f>IF(E770&gt;0, (G770-I770)/E770, "")</f>
        <v/>
      </c>
      <c r="K770" s="34">
        <f>IF(F770&gt;0, (G770-I770)/F770, "")</f>
        <v/>
      </c>
      <c r="L770" s="35" t="n">
        <v>40.05</v>
      </c>
      <c r="M770" s="34">
        <f>IF(AND(ISNUMBER(L770), L770&gt;0), (J770/L770)*42, "")</f>
        <v/>
      </c>
      <c r="N770" s="34">
        <f>IF(M770&lt;&gt;"", M770/10, "")</f>
        <v/>
      </c>
      <c r="O770" s="34">
        <f>M770</f>
        <v/>
      </c>
      <c r="P770" s="34">
        <f>IF(AND(M770&lt;&gt;"", J770&lt;&gt;""), M770-J770, "")</f>
        <v/>
      </c>
      <c r="Q770" s="41" t="inlineStr">
        <is>
          <t>Matched</t>
        </is>
      </c>
      <c r="R770" s="27" t="inlineStr">
        <is>
          <t>Deductions: Oil: ₹64,007, Shortage: ₹4,860, Bardana: ₹2,950</t>
        </is>
      </c>
    </row>
    <row r="771">
      <c r="A771" s="20" t="n">
        <v>770</v>
      </c>
      <c r="B771" s="21" t="inlineStr">
        <is>
          <t>Moreshwar Trading Company</t>
        </is>
      </c>
      <c r="C771" s="21" t="inlineStr">
        <is>
          <t>INWDMSD27/0752 / PO:0295</t>
        </is>
      </c>
      <c r="D771" s="20" t="inlineStr">
        <is>
          <t>04-06-2026</t>
        </is>
      </c>
      <c r="E771" s="37" t="n">
        <v>24.3</v>
      </c>
      <c r="F771" s="38" t="n">
        <v>243</v>
      </c>
      <c r="G771" s="39" t="n">
        <v>1980062</v>
      </c>
      <c r="H771" s="39" t="n">
        <v>1980062</v>
      </c>
      <c r="I771" s="39" t="n">
        <v>146097.8709333335</v>
      </c>
      <c r="J771" s="39">
        <f>IF(E771&gt;0, (G771-I771)/E771, "")</f>
        <v/>
      </c>
      <c r="K771" s="39">
        <f>IF(F771&gt;0, (G771-I771)/F771, "")</f>
        <v/>
      </c>
      <c r="L771" s="40" t="n">
        <v>39.41</v>
      </c>
      <c r="M771" s="39">
        <f>IF(AND(ISNUMBER(L771), L771&gt;0), (J771/L771)*42, "")</f>
        <v/>
      </c>
      <c r="N771" s="39">
        <f>IF(M771&lt;&gt;"", M771/10, "")</f>
        <v/>
      </c>
      <c r="O771" s="39">
        <f>M771</f>
        <v/>
      </c>
      <c r="P771" s="39">
        <f>IF(AND(M771&lt;&gt;"", J771&lt;&gt;""), M771-J771, "")</f>
        <v/>
      </c>
      <c r="Q771" s="41" t="inlineStr">
        <is>
          <t>Matched</t>
        </is>
      </c>
      <c r="R771" s="21" t="inlineStr">
        <is>
          <t>Deductions: Oil: ₹122,104, Shortage: ₹6,902, Bardana: ₹3,930, Brokerage: ₹3,658</t>
        </is>
      </c>
    </row>
    <row r="772">
      <c r="A772" s="26" t="n">
        <v>771</v>
      </c>
      <c r="B772" s="27" t="inlineStr">
        <is>
          <t>Moreshwar Trading Company</t>
        </is>
      </c>
      <c r="C772" s="27" t="inlineStr">
        <is>
          <t>INWDMSD27/0753 / PO:0295</t>
        </is>
      </c>
      <c r="D772" s="26" t="inlineStr">
        <is>
          <t>04-06-2026</t>
        </is>
      </c>
      <c r="E772" s="32" t="n">
        <v>26.09</v>
      </c>
      <c r="F772" s="33" t="n">
        <v>260.9</v>
      </c>
      <c r="G772" s="34" t="n">
        <v>2123380</v>
      </c>
      <c r="H772" s="34" t="n">
        <v>2123380</v>
      </c>
      <c r="I772" s="34" t="n">
        <v>187023.624</v>
      </c>
      <c r="J772" s="34">
        <f>IF(E772&gt;0, (G772-I772)/E772, "")</f>
        <v/>
      </c>
      <c r="K772" s="34">
        <f>IF(F772&gt;0, (G772-I772)/F772, "")</f>
        <v/>
      </c>
      <c r="L772" s="35" t="n">
        <v>38.79</v>
      </c>
      <c r="M772" s="34">
        <f>IF(AND(ISNUMBER(L772), L772&gt;0), (J772/L772)*42, "")</f>
        <v/>
      </c>
      <c r="N772" s="34">
        <f>IF(M772&lt;&gt;"", M772/10, "")</f>
        <v/>
      </c>
      <c r="O772" s="34">
        <f>M772</f>
        <v/>
      </c>
      <c r="P772" s="34">
        <f>IF(AND(M772&lt;&gt;"", J772&lt;&gt;""), M772-J772, "")</f>
        <v/>
      </c>
      <c r="Q772" s="41" t="inlineStr">
        <is>
          <t>Matched</t>
        </is>
      </c>
      <c r="R772" s="27" t="inlineStr">
        <is>
          <t>Deductions: Oil: ₹162,287, Shortage: ₹4,872, Bardana: ₹5,750, Brokerage: ₹3,922</t>
        </is>
      </c>
    </row>
    <row r="773">
      <c r="A773" s="20" t="n">
        <v>772</v>
      </c>
      <c r="B773" s="21" t="inlineStr">
        <is>
          <t>Pankaj Bogi &amp; Company</t>
        </is>
      </c>
      <c r="C773" s="21" t="inlineStr">
        <is>
          <t>INWDMSD27/0754 / PO:0286</t>
        </is>
      </c>
      <c r="D773" s="20" t="inlineStr">
        <is>
          <t>04-06-2026</t>
        </is>
      </c>
      <c r="E773" s="37" t="n">
        <v>21.74</v>
      </c>
      <c r="F773" s="38" t="n">
        <v>217.4</v>
      </c>
      <c r="G773" s="39" t="n">
        <v>1657737.79</v>
      </c>
      <c r="H773" s="39" t="n">
        <v>1657737.79</v>
      </c>
      <c r="I773" s="39" t="n">
        <v>22196.42903591155</v>
      </c>
      <c r="J773" s="39">
        <f>IF(E773&gt;0, (G773-I773)/E773, "")</f>
        <v/>
      </c>
      <c r="K773" s="39">
        <f>IF(F773&gt;0, (G773-I773)/F773, "")</f>
        <v/>
      </c>
      <c r="L773" s="40" t="n">
        <v>39.53</v>
      </c>
      <c r="M773" s="39">
        <f>IF(AND(ISNUMBER(L773), L773&gt;0), (J773/L773)*42, "")</f>
        <v/>
      </c>
      <c r="N773" s="39">
        <f>IF(M773&lt;&gt;"", M773/10, "")</f>
        <v/>
      </c>
      <c r="O773" s="39">
        <f>M773</f>
        <v/>
      </c>
      <c r="P773" s="39">
        <f>IF(AND(M773&lt;&gt;"", J773&lt;&gt;""), M773-J773, "")</f>
        <v/>
      </c>
      <c r="Q773" s="41" t="inlineStr">
        <is>
          <t>Matched</t>
        </is>
      </c>
      <c r="R773" s="21" t="inlineStr">
        <is>
          <t>Deductions: Oil: ₹19,503, Shortage: ₹2,694</t>
        </is>
      </c>
    </row>
    <row r="774">
      <c r="A774" s="26" t="n">
        <v>773</v>
      </c>
      <c r="B774" s="27" t="inlineStr">
        <is>
          <t>Jai Sri Rama Trading Company</t>
        </is>
      </c>
      <c r="C774" s="27" t="inlineStr">
        <is>
          <t>INWDMSD27/0755 / PO:0297</t>
        </is>
      </c>
      <c r="D774" s="26" t="inlineStr">
        <is>
          <t>04-06-2026</t>
        </is>
      </c>
      <c r="E774" s="32" t="n">
        <v>29.85</v>
      </c>
      <c r="F774" s="33" t="n">
        <v>298.5</v>
      </c>
      <c r="G774" s="34" t="n">
        <v>2403487.5</v>
      </c>
      <c r="H774" s="34" t="n">
        <v>2403487.5</v>
      </c>
      <c r="I774" s="34" t="n">
        <v>123882.6680357143</v>
      </c>
      <c r="J774" s="34">
        <f>IF(E774&gt;0, (G774-I774)/E774, "")</f>
        <v/>
      </c>
      <c r="K774" s="34">
        <f>IF(F774&gt;0, (G774-I774)/F774, "")</f>
        <v/>
      </c>
      <c r="L774" s="35" t="n">
        <v>40.29</v>
      </c>
      <c r="M774" s="34">
        <f>IF(AND(ISNUMBER(L774), L774&gt;0), (J774/L774)*42, "")</f>
        <v/>
      </c>
      <c r="N774" s="34">
        <f>IF(M774&lt;&gt;"", M774/10, "")</f>
        <v/>
      </c>
      <c r="O774" s="34">
        <f>M774</f>
        <v/>
      </c>
      <c r="P774" s="34">
        <f>IF(AND(M774&lt;&gt;"", J774&lt;&gt;""), M774-J774, "")</f>
        <v/>
      </c>
      <c r="Q774" s="41" t="inlineStr">
        <is>
          <t>Matched</t>
        </is>
      </c>
      <c r="R774" s="27" t="inlineStr">
        <is>
          <t>Deductions: Oil: ₹97,856, Shortage: ₹8,025, Bardana: ₹6,705</t>
        </is>
      </c>
    </row>
    <row r="775">
      <c r="A775" s="20" t="n">
        <v>774</v>
      </c>
      <c r="B775" s="21" t="inlineStr">
        <is>
          <t>Tetarwal Trading Company</t>
        </is>
      </c>
      <c r="C775" s="21" t="inlineStr">
        <is>
          <t>INWDMSD27/0756 / PO:0301</t>
        </is>
      </c>
      <c r="D775" s="20" t="inlineStr">
        <is>
          <t>04-06-2026</t>
        </is>
      </c>
      <c r="E775" s="37" t="n">
        <v>44.84</v>
      </c>
      <c r="F775" s="38" t="n">
        <v>448.4</v>
      </c>
      <c r="G775" s="39" t="n">
        <v>3615255</v>
      </c>
      <c r="H775" s="39" t="n">
        <v>3615255</v>
      </c>
      <c r="I775" s="39" t="n">
        <v>120564.2490000002</v>
      </c>
      <c r="J775" s="39">
        <f>IF(E775&gt;0, (G775-I775)/E775, "")</f>
        <v/>
      </c>
      <c r="K775" s="39">
        <f>IF(F775&gt;0, (G775-I775)/F775, "")</f>
        <v/>
      </c>
      <c r="L775" s="40" t="n">
        <v>41.05</v>
      </c>
      <c r="M775" s="39">
        <f>IF(AND(ISNUMBER(L775), L775&gt;0), (J775/L775)*42, "")</f>
        <v/>
      </c>
      <c r="N775" s="39">
        <f>IF(M775&lt;&gt;"", M775/10, "")</f>
        <v/>
      </c>
      <c r="O775" s="39">
        <f>M775</f>
        <v/>
      </c>
      <c r="P775" s="39">
        <f>IF(AND(M775&lt;&gt;"", J775&lt;&gt;""), M775-J775, "")</f>
        <v/>
      </c>
      <c r="Q775" s="41" t="inlineStr">
        <is>
          <t>Matched</t>
        </is>
      </c>
      <c r="R775" s="21" t="inlineStr">
        <is>
          <t>Deductions: Oil: ₹81,774, Shortage: ₹5,635, Bardana: ₹9,515, Brokerage: ₹6,287</t>
        </is>
      </c>
    </row>
    <row r="776">
      <c r="A776" s="26" t="n">
        <v>775</v>
      </c>
      <c r="B776" s="27" t="inlineStr">
        <is>
          <t>Reyansh Agro Industries</t>
        </is>
      </c>
      <c r="C776" s="27" t="inlineStr">
        <is>
          <t>INWDMSD27/0758 / PO:0284</t>
        </is>
      </c>
      <c r="D776" s="26" t="inlineStr">
        <is>
          <t>04-06-2026</t>
        </is>
      </c>
      <c r="E776" s="32" t="n">
        <v>9.609999999999999</v>
      </c>
      <c r="F776" s="33" t="n">
        <v>96.09999999999999</v>
      </c>
      <c r="G776" s="34" t="n">
        <v>770400</v>
      </c>
      <c r="H776" s="34" t="n">
        <v>770400</v>
      </c>
      <c r="I776" s="34" t="n">
        <v>41718.28571428577</v>
      </c>
      <c r="J776" s="34">
        <f>IF(E776&gt;0, (G776-I776)/E776, "")</f>
        <v/>
      </c>
      <c r="K776" s="34">
        <f>IF(F776&gt;0, (G776-I776)/F776, "")</f>
        <v/>
      </c>
      <c r="L776" s="35" t="n">
        <v>39.39</v>
      </c>
      <c r="M776" s="34">
        <f>IF(AND(ISNUMBER(L776), L776&gt;0), (J776/L776)*42, "")</f>
        <v/>
      </c>
      <c r="N776" s="34">
        <f>IF(M776&lt;&gt;"", M776/10, "")</f>
        <v/>
      </c>
      <c r="O776" s="34">
        <f>M776</f>
        <v/>
      </c>
      <c r="P776" s="34">
        <f>IF(AND(M776&lt;&gt;"", J776&lt;&gt;""), M776-J776, "")</f>
        <v/>
      </c>
      <c r="Q776" s="41" t="inlineStr">
        <is>
          <t>Matched</t>
        </is>
      </c>
      <c r="R776" s="27" t="inlineStr">
        <is>
          <t>Deductions: Oil: ₹41,638, Shortage: ₹80</t>
        </is>
      </c>
    </row>
    <row r="777">
      <c r="A777" s="20" t="n">
        <v>776</v>
      </c>
      <c r="B777" s="21" t="inlineStr">
        <is>
          <t>Reyansh Agro Industries</t>
        </is>
      </c>
      <c r="C777" s="21" t="inlineStr">
        <is>
          <t>INWDMSD27/0759 / PO:0284</t>
        </is>
      </c>
      <c r="D777" s="20" t="inlineStr">
        <is>
          <t>04-06-2026</t>
        </is>
      </c>
      <c r="E777" s="37" t="n">
        <v>8.809999999999999</v>
      </c>
      <c r="F777" s="38" t="n">
        <v>88.09999999999999</v>
      </c>
      <c r="G777" s="39" t="n">
        <v>706400</v>
      </c>
      <c r="H777" s="39" t="n">
        <v>706400</v>
      </c>
      <c r="I777" s="39" t="n">
        <v>50785.3333333333</v>
      </c>
      <c r="J777" s="39">
        <f>IF(E777&gt;0, (G777-I777)/E777, "")</f>
        <v/>
      </c>
      <c r="K777" s="39">
        <f>IF(F777&gt;0, (G777-I777)/F777, "")</f>
        <v/>
      </c>
      <c r="L777" s="40" t="n">
        <v>38.87</v>
      </c>
      <c r="M777" s="39">
        <f>IF(AND(ISNUMBER(L777), L777&gt;0), (J777/L777)*42, "")</f>
        <v/>
      </c>
      <c r="N777" s="39">
        <f>IF(M777&lt;&gt;"", M777/10, "")</f>
        <v/>
      </c>
      <c r="O777" s="39">
        <f>M777</f>
        <v/>
      </c>
      <c r="P777" s="39">
        <f>IF(AND(M777&lt;&gt;"", J777&lt;&gt;""), M777-J777, "")</f>
        <v/>
      </c>
      <c r="Q777" s="41" t="inlineStr">
        <is>
          <t>Matched</t>
        </is>
      </c>
      <c r="R777" s="21" t="inlineStr">
        <is>
          <t>Deductions: Oil: ₹50,625, Shortage: ₹160</t>
        </is>
      </c>
    </row>
    <row r="778">
      <c r="A778" s="26" t="n">
        <v>777</v>
      </c>
      <c r="B778" s="27" t="inlineStr">
        <is>
          <t>Reyansh Agro Industries</t>
        </is>
      </c>
      <c r="C778" s="27" t="inlineStr">
        <is>
          <t>INWDMSD27/0760 / PO:0284</t>
        </is>
      </c>
      <c r="D778" s="26" t="inlineStr">
        <is>
          <t>04-06-2026</t>
        </is>
      </c>
      <c r="E778" s="32" t="n">
        <v>8.940000000000001</v>
      </c>
      <c r="F778" s="33" t="n">
        <v>89.40000000000001</v>
      </c>
      <c r="G778" s="34" t="n">
        <v>716000</v>
      </c>
      <c r="H778" s="34" t="n">
        <v>716000</v>
      </c>
      <c r="I778" s="34" t="n">
        <v>46199.04761904763</v>
      </c>
      <c r="J778" s="34">
        <f>IF(E778&gt;0, (G778-I778)/E778, "")</f>
        <v/>
      </c>
      <c r="K778" s="34">
        <f>IF(F778&gt;0, (G778-I778)/F778, "")</f>
        <v/>
      </c>
      <c r="L778" s="35" t="n">
        <v>38.71</v>
      </c>
      <c r="M778" s="34">
        <f>IF(AND(ISNUMBER(L778), L778&gt;0), (J778/L778)*42, "")</f>
        <v/>
      </c>
      <c r="N778" s="34">
        <f>IF(M778&lt;&gt;"", M778/10, "")</f>
        <v/>
      </c>
      <c r="O778" s="34">
        <f>M778</f>
        <v/>
      </c>
      <c r="P778" s="34">
        <f>IF(AND(M778&lt;&gt;"", J778&lt;&gt;""), M778-J778, "")</f>
        <v/>
      </c>
      <c r="Q778" s="41" t="inlineStr">
        <is>
          <t>Matched</t>
        </is>
      </c>
      <c r="R778" s="27" t="inlineStr">
        <is>
          <t>Deductions: Oil: ₹46,199</t>
        </is>
      </c>
    </row>
    <row r="779">
      <c r="A779" s="20" t="n">
        <v>778</v>
      </c>
      <c r="B779" s="21" t="inlineStr">
        <is>
          <t>Reyansh Agro Industries</t>
        </is>
      </c>
      <c r="C779" s="21" t="inlineStr">
        <is>
          <t>INWDMSD27/0761 / PO:0284</t>
        </is>
      </c>
      <c r="D779" s="20" t="inlineStr">
        <is>
          <t>04-06-2026</t>
        </is>
      </c>
      <c r="E779" s="37" t="n">
        <v>9.6</v>
      </c>
      <c r="F779" s="38" t="n">
        <v>96</v>
      </c>
      <c r="G779" s="39" t="n">
        <v>769600</v>
      </c>
      <c r="H779" s="39" t="n">
        <v>769600</v>
      </c>
      <c r="I779" s="39" t="n">
        <v>51203.42857142855</v>
      </c>
      <c r="J779" s="39">
        <f>IF(E779&gt;0, (G779-I779)/E779, "")</f>
        <v/>
      </c>
      <c r="K779" s="39">
        <f>IF(F779&gt;0, (G779-I779)/F779, "")</f>
        <v/>
      </c>
      <c r="L779" s="40" t="n">
        <v>39.14</v>
      </c>
      <c r="M779" s="39">
        <f>IF(AND(ISNUMBER(L779), L779&gt;0), (J779/L779)*42, "")</f>
        <v/>
      </c>
      <c r="N779" s="39">
        <f>IF(M779&lt;&gt;"", M779/10, "")</f>
        <v/>
      </c>
      <c r="O779" s="39">
        <f>M779</f>
        <v/>
      </c>
      <c r="P779" s="39">
        <f>IF(AND(M779&lt;&gt;"", J779&lt;&gt;""), M779-J779, "")</f>
        <v/>
      </c>
      <c r="Q779" s="41" t="inlineStr">
        <is>
          <t>Matched</t>
        </is>
      </c>
      <c r="R779" s="21" t="inlineStr">
        <is>
          <t>Deductions: Oil: ₹51,123, Shortage: ₹80</t>
        </is>
      </c>
    </row>
    <row r="780">
      <c r="A780" s="26" t="n">
        <v>779</v>
      </c>
      <c r="B780" s="27" t="inlineStr">
        <is>
          <t>Reyansh Agro Industries</t>
        </is>
      </c>
      <c r="C780" s="27" t="inlineStr">
        <is>
          <t>INWDMSD27/0762 / PO:0284</t>
        </is>
      </c>
      <c r="D780" s="26" t="inlineStr">
        <is>
          <t>04-06-2026</t>
        </is>
      </c>
      <c r="E780" s="32" t="n">
        <v>9.120000000000001</v>
      </c>
      <c r="F780" s="33" t="n">
        <v>91.2</v>
      </c>
      <c r="G780" s="34" t="n">
        <v>730400</v>
      </c>
      <c r="H780" s="34" t="n">
        <v>730400</v>
      </c>
      <c r="I780" s="34" t="n">
        <v>36172.19047619044</v>
      </c>
      <c r="J780" s="34">
        <f>IF(E780&gt;0, (G780-I780)/E780, "")</f>
        <v/>
      </c>
      <c r="K780" s="34">
        <f>IF(F780&gt;0, (G780-I780)/F780, "")</f>
        <v/>
      </c>
      <c r="L780" s="35" t="n">
        <v>39.67</v>
      </c>
      <c r="M780" s="34">
        <f>IF(AND(ISNUMBER(L780), L780&gt;0), (J780/L780)*42, "")</f>
        <v/>
      </c>
      <c r="N780" s="34">
        <f>IF(M780&lt;&gt;"", M780/10, "")</f>
        <v/>
      </c>
      <c r="O780" s="34">
        <f>M780</f>
        <v/>
      </c>
      <c r="P780" s="34">
        <f>IF(AND(M780&lt;&gt;"", J780&lt;&gt;""), M780-J780, "")</f>
        <v/>
      </c>
      <c r="Q780" s="41" t="inlineStr">
        <is>
          <t>Matched</t>
        </is>
      </c>
      <c r="R780" s="27" t="inlineStr">
        <is>
          <t>Deductions: Oil: ₹36,172</t>
        </is>
      </c>
    </row>
    <row r="781">
      <c r="A781" s="20" t="n">
        <v>780</v>
      </c>
      <c r="B781" s="21" t="inlineStr">
        <is>
          <t>Reyansh Agro Industries</t>
        </is>
      </c>
      <c r="C781" s="21" t="inlineStr">
        <is>
          <t>INWDMSD27/0763 / PO:0284</t>
        </is>
      </c>
      <c r="D781" s="20" t="inlineStr">
        <is>
          <t>04-06-2026</t>
        </is>
      </c>
      <c r="E781" s="37" t="n">
        <v>9.620000000000001</v>
      </c>
      <c r="F781" s="38" t="n">
        <v>96.2</v>
      </c>
      <c r="G781" s="39" t="n">
        <v>771200</v>
      </c>
      <c r="H781" s="39" t="n">
        <v>771200</v>
      </c>
      <c r="I781" s="39" t="n">
        <v>45066.66666666672</v>
      </c>
      <c r="J781" s="39">
        <f>IF(E781&gt;0, (G781-I781)/E781, "")</f>
        <v/>
      </c>
      <c r="K781" s="39">
        <f>IF(F781&gt;0, (G781-I781)/F781, "")</f>
        <v/>
      </c>
      <c r="L781" s="40" t="n">
        <v>39.35</v>
      </c>
      <c r="M781" s="39">
        <f>IF(AND(ISNUMBER(L781), L781&gt;0), (J781/L781)*42, "")</f>
        <v/>
      </c>
      <c r="N781" s="39">
        <f>IF(M781&lt;&gt;"", M781/10, "")</f>
        <v/>
      </c>
      <c r="O781" s="39">
        <f>M781</f>
        <v/>
      </c>
      <c r="P781" s="39">
        <f>IF(AND(M781&lt;&gt;"", J781&lt;&gt;""), M781-J781, "")</f>
        <v/>
      </c>
      <c r="Q781" s="41" t="inlineStr">
        <is>
          <t>Matched</t>
        </is>
      </c>
      <c r="R781" s="21" t="inlineStr">
        <is>
          <t>Deductions: Oil: ₹44,987, Shortage: ₹80</t>
        </is>
      </c>
    </row>
    <row r="782">
      <c r="A782" s="26" t="n">
        <v>781</v>
      </c>
      <c r="B782" s="27" t="inlineStr">
        <is>
          <t>Reyansh Agro Industries</t>
        </is>
      </c>
      <c r="C782" s="27" t="inlineStr">
        <is>
          <t>INWDMSD27/0764 / PO:0284</t>
        </is>
      </c>
      <c r="D782" s="26" t="inlineStr">
        <is>
          <t>04-06-2026</t>
        </is>
      </c>
      <c r="E782" s="32" t="n">
        <v>9.51</v>
      </c>
      <c r="F782" s="33" t="n">
        <v>95.09999999999999</v>
      </c>
      <c r="G782" s="34" t="n">
        <v>762400</v>
      </c>
      <c r="H782" s="34" t="n">
        <v>762400</v>
      </c>
      <c r="I782" s="34" t="n">
        <v>34569.52380952378</v>
      </c>
      <c r="J782" s="34">
        <f>IF(E782&gt;0, (G782-I782)/E782, "")</f>
        <v/>
      </c>
      <c r="K782" s="34">
        <f>IF(F782&gt;0, (G782-I782)/F782, "")</f>
        <v/>
      </c>
      <c r="L782" s="35" t="n">
        <v>39.9</v>
      </c>
      <c r="M782" s="34">
        <f>IF(AND(ISNUMBER(L782), L782&gt;0), (J782/L782)*42, "")</f>
        <v/>
      </c>
      <c r="N782" s="34">
        <f>IF(M782&lt;&gt;"", M782/10, "")</f>
        <v/>
      </c>
      <c r="O782" s="34">
        <f>M782</f>
        <v/>
      </c>
      <c r="P782" s="34">
        <f>IF(AND(M782&lt;&gt;"", J782&lt;&gt;""), M782-J782, "")</f>
        <v/>
      </c>
      <c r="Q782" s="41" t="inlineStr">
        <is>
          <t>Matched</t>
        </is>
      </c>
      <c r="R782" s="27" t="inlineStr">
        <is>
          <t>Deductions: Oil: ₹34,490, Shortage: ₹80</t>
        </is>
      </c>
    </row>
    <row r="783">
      <c r="A783" s="20" t="n">
        <v>782</v>
      </c>
      <c r="B783" s="21" t="inlineStr">
        <is>
          <t>Shyam Traders</t>
        </is>
      </c>
      <c r="C783" s="21" t="inlineStr">
        <is>
          <t>INWDMSD27/0757 / PO:0287</t>
        </is>
      </c>
      <c r="D783" s="20" t="inlineStr">
        <is>
          <t>04-06-2026</t>
        </is>
      </c>
      <c r="E783" s="37" t="n">
        <v>15.28</v>
      </c>
      <c r="F783" s="38" t="n">
        <v>152.8</v>
      </c>
      <c r="G783" s="39" t="n">
        <v>1181396.66</v>
      </c>
      <c r="H783" s="39" t="n">
        <v>1181396.66</v>
      </c>
      <c r="I783" s="39" t="n">
        <v>390.6734986772487</v>
      </c>
      <c r="J783" s="39">
        <f>IF(E783&gt;0, (G783-I783)/E783, "")</f>
        <v/>
      </c>
      <c r="K783" s="39">
        <f>IF(F783&gt;0, (G783-I783)/F783, "")</f>
        <v/>
      </c>
      <c r="L783" s="40" t="n">
        <v>41.15</v>
      </c>
      <c r="M783" s="39">
        <f>IF(AND(ISNUMBER(L783), L783&gt;0), (J783/L783)*42, "")</f>
        <v/>
      </c>
      <c r="N783" s="39">
        <f>IF(M783&lt;&gt;"", M783/10, "")</f>
        <v/>
      </c>
      <c r="O783" s="39">
        <f>M783</f>
        <v/>
      </c>
      <c r="P783" s="39">
        <f>IF(AND(M783&lt;&gt;"", J783&lt;&gt;""), M783-J783, "")</f>
        <v/>
      </c>
      <c r="Q783" s="41" t="inlineStr">
        <is>
          <t>Matched</t>
        </is>
      </c>
      <c r="R783" s="21" t="inlineStr">
        <is>
          <t>Deductions: Shortage: ₹391</t>
        </is>
      </c>
    </row>
    <row r="784">
      <c r="A784" s="26" t="n">
        <v>783</v>
      </c>
      <c r="B784" s="27" t="inlineStr">
        <is>
          <t>Reyansh Agro Industries</t>
        </is>
      </c>
      <c r="C784" s="27" t="inlineStr">
        <is>
          <t>INWDMSD27/0765 / PO:0284</t>
        </is>
      </c>
      <c r="D784" s="26" t="inlineStr">
        <is>
          <t>04-06-2026</t>
        </is>
      </c>
      <c r="E784" s="32" t="n">
        <v>9.629999999999999</v>
      </c>
      <c r="F784" s="33" t="n">
        <v>96.3</v>
      </c>
      <c r="G784" s="34" t="n">
        <v>772000</v>
      </c>
      <c r="H784" s="34" t="n">
        <v>772000</v>
      </c>
      <c r="I784" s="34" t="n">
        <v>37209.52380952387</v>
      </c>
      <c r="J784" s="34">
        <f>IF(E784&gt;0, (G784-I784)/E784, "")</f>
        <v/>
      </c>
      <c r="K784" s="34">
        <f>IF(F784&gt;0, (G784-I784)/F784, "")</f>
        <v/>
      </c>
      <c r="L784" s="35" t="n">
        <v>39.84</v>
      </c>
      <c r="M784" s="34">
        <f>IF(AND(ISNUMBER(L784), L784&gt;0), (J784/L784)*42, "")</f>
        <v/>
      </c>
      <c r="N784" s="34">
        <f>IF(M784&lt;&gt;"", M784/10, "")</f>
        <v/>
      </c>
      <c r="O784" s="34">
        <f>M784</f>
        <v/>
      </c>
      <c r="P784" s="34">
        <f>IF(AND(M784&lt;&gt;"", J784&lt;&gt;""), M784-J784, "")</f>
        <v/>
      </c>
      <c r="Q784" s="41" t="inlineStr">
        <is>
          <t>Matched</t>
        </is>
      </c>
      <c r="R784" s="27" t="inlineStr">
        <is>
          <t>Deductions: Oil: ₹37,130, Shortage: ₹80</t>
        </is>
      </c>
    </row>
    <row r="785">
      <c r="A785" s="20" t="n">
        <v>784</v>
      </c>
      <c r="B785" s="21" t="inlineStr">
        <is>
          <t>Reyansh Agro Industries</t>
        </is>
      </c>
      <c r="C785" s="21" t="inlineStr">
        <is>
          <t>INWDMSD27/0766 / PO:0284</t>
        </is>
      </c>
      <c r="D785" s="20" t="inlineStr">
        <is>
          <t>04-06-2026</t>
        </is>
      </c>
      <c r="E785" s="37" t="n">
        <v>9.51</v>
      </c>
      <c r="F785" s="38" t="n">
        <v>95.09999999999999</v>
      </c>
      <c r="G785" s="39" t="n">
        <v>761600</v>
      </c>
      <c r="H785" s="39" t="n">
        <v>761600</v>
      </c>
      <c r="I785" s="39" t="n">
        <v>47690.66666666672</v>
      </c>
      <c r="J785" s="39">
        <f>IF(E785&gt;0, (G785-I785)/E785, "")</f>
        <v/>
      </c>
      <c r="K785" s="39">
        <f>IF(F785&gt;0, (G785-I785)/F785, "")</f>
        <v/>
      </c>
      <c r="L785" s="40" t="n">
        <v>38.88</v>
      </c>
      <c r="M785" s="39">
        <f>IF(AND(ISNUMBER(L785), L785&gt;0), (J785/L785)*42, "")</f>
        <v/>
      </c>
      <c r="N785" s="39">
        <f>IF(M785&lt;&gt;"", M785/10, "")</f>
        <v/>
      </c>
      <c r="O785" s="39">
        <f>M785</f>
        <v/>
      </c>
      <c r="P785" s="39">
        <f>IF(AND(M785&lt;&gt;"", J785&lt;&gt;""), M785-J785, "")</f>
        <v/>
      </c>
      <c r="Q785" s="41" t="inlineStr">
        <is>
          <t>Matched</t>
        </is>
      </c>
      <c r="R785" s="21" t="inlineStr">
        <is>
          <t>Deductions: Oil: ₹47,691</t>
        </is>
      </c>
    </row>
    <row r="786">
      <c r="A786" s="26" t="n">
        <v>785</v>
      </c>
      <c r="B786" s="27" t="inlineStr">
        <is>
          <t>Reyansh Agro Industries</t>
        </is>
      </c>
      <c r="C786" s="27" t="inlineStr">
        <is>
          <t>INWDMSD27/0767 / PO:0284</t>
        </is>
      </c>
      <c r="D786" s="26" t="inlineStr">
        <is>
          <t>04-06-2026</t>
        </is>
      </c>
      <c r="E786" s="32" t="n">
        <v>9.620000000000001</v>
      </c>
      <c r="F786" s="33" t="n">
        <v>96.2</v>
      </c>
      <c r="G786" s="34" t="n">
        <v>770400</v>
      </c>
      <c r="H786" s="34" t="n">
        <v>770400</v>
      </c>
      <c r="I786" s="34" t="n">
        <v>36869.14285714282</v>
      </c>
      <c r="J786" s="34">
        <f>IF(E786&gt;0, (G786-I786)/E786, "")</f>
        <v/>
      </c>
      <c r="K786" s="34">
        <f>IF(F786&gt;0, (G786-I786)/F786, "")</f>
        <v/>
      </c>
      <c r="L786" s="35" t="n">
        <v>39.51</v>
      </c>
      <c r="M786" s="34">
        <f>IF(AND(ISNUMBER(L786), L786&gt;0), (J786/L786)*42, "")</f>
        <v/>
      </c>
      <c r="N786" s="34">
        <f>IF(M786&lt;&gt;"", M786/10, "")</f>
        <v/>
      </c>
      <c r="O786" s="34">
        <f>M786</f>
        <v/>
      </c>
      <c r="P786" s="34">
        <f>IF(AND(M786&lt;&gt;"", J786&lt;&gt;""), M786-J786, "")</f>
        <v/>
      </c>
      <c r="Q786" s="41" t="inlineStr">
        <is>
          <t>Matched</t>
        </is>
      </c>
      <c r="R786" s="27" t="inlineStr">
        <is>
          <t>Deductions: Oil: ₹36,869</t>
        </is>
      </c>
    </row>
    <row r="787">
      <c r="A787" s="20" t="n">
        <v>786</v>
      </c>
      <c r="B787" s="21" t="inlineStr">
        <is>
          <t>Reyansh Agro Industries</t>
        </is>
      </c>
      <c r="C787" s="21" t="inlineStr">
        <is>
          <t>INWDMSD27/0768 / PO:0284</t>
        </is>
      </c>
      <c r="D787" s="20" t="inlineStr">
        <is>
          <t>04-06-2026</t>
        </is>
      </c>
      <c r="E787" s="37" t="n">
        <v>9.57</v>
      </c>
      <c r="F787" s="38" t="n">
        <v>95.7</v>
      </c>
      <c r="G787" s="39" t="n">
        <v>766400</v>
      </c>
      <c r="H787" s="39" t="n">
        <v>766400</v>
      </c>
      <c r="I787" s="39" t="n">
        <v>45801.52380952377</v>
      </c>
      <c r="J787" s="39">
        <f>IF(E787&gt;0, (G787-I787)/E787, "")</f>
        <v/>
      </c>
      <c r="K787" s="39">
        <f>IF(F787&gt;0, (G787-I787)/F787, "")</f>
        <v/>
      </c>
      <c r="L787" s="40" t="n">
        <v>39.05</v>
      </c>
      <c r="M787" s="39">
        <f>IF(AND(ISNUMBER(L787), L787&gt;0), (J787/L787)*42, "")</f>
        <v/>
      </c>
      <c r="N787" s="39">
        <f>IF(M787&lt;&gt;"", M787/10, "")</f>
        <v/>
      </c>
      <c r="O787" s="39">
        <f>M787</f>
        <v/>
      </c>
      <c r="P787" s="39">
        <f>IF(AND(M787&lt;&gt;"", J787&lt;&gt;""), M787-J787, "")</f>
        <v/>
      </c>
      <c r="Q787" s="41" t="inlineStr">
        <is>
          <t>Matched</t>
        </is>
      </c>
      <c r="R787" s="21" t="inlineStr">
        <is>
          <t>Deductions: Oil: ₹45,802</t>
        </is>
      </c>
    </row>
    <row r="788">
      <c r="A788" s="26" t="n">
        <v>787</v>
      </c>
      <c r="B788" s="27" t="inlineStr">
        <is>
          <t>Reyansh Agro Industries</t>
        </is>
      </c>
      <c r="C788" s="27" t="inlineStr">
        <is>
          <t>INWDMSD27/0770 / PO:0284</t>
        </is>
      </c>
      <c r="D788" s="26" t="inlineStr">
        <is>
          <t>04-06-2026</t>
        </is>
      </c>
      <c r="E788" s="32" t="n">
        <v>9.6</v>
      </c>
      <c r="F788" s="33" t="n">
        <v>96</v>
      </c>
      <c r="G788" s="34" t="n">
        <v>768800</v>
      </c>
      <c r="H788" s="34" t="n">
        <v>768800</v>
      </c>
      <c r="I788" s="34" t="n">
        <v>35511.23809523806</v>
      </c>
      <c r="J788" s="34">
        <f>IF(E788&gt;0, (G788-I788)/E788, "")</f>
        <v/>
      </c>
      <c r="K788" s="34">
        <f>IF(F788&gt;0, (G788-I788)/F788, "")</f>
        <v/>
      </c>
      <c r="L788" s="35" t="n">
        <v>40.49</v>
      </c>
      <c r="M788" s="34">
        <f>IF(AND(ISNUMBER(L788), L788&gt;0), (J788/L788)*42, "")</f>
        <v/>
      </c>
      <c r="N788" s="34">
        <f>IF(M788&lt;&gt;"", M788/10, "")</f>
        <v/>
      </c>
      <c r="O788" s="34">
        <f>M788</f>
        <v/>
      </c>
      <c r="P788" s="34">
        <f>IF(AND(M788&lt;&gt;"", J788&lt;&gt;""), M788-J788, "")</f>
        <v/>
      </c>
      <c r="Q788" s="41" t="inlineStr">
        <is>
          <t>Matched</t>
        </is>
      </c>
      <c r="R788" s="27" t="inlineStr">
        <is>
          <t>Deductions: Oil: ₹35,511</t>
        </is>
      </c>
    </row>
    <row r="789">
      <c r="A789" s="20" t="n">
        <v>788</v>
      </c>
      <c r="B789" s="21" t="inlineStr">
        <is>
          <t>Moreshwar Trading Company</t>
        </is>
      </c>
      <c r="C789" s="21" t="inlineStr">
        <is>
          <t>INWDMSD27/0769 / PO:0295</t>
        </is>
      </c>
      <c r="D789" s="20" t="inlineStr">
        <is>
          <t>04-06-2026</t>
        </is>
      </c>
      <c r="E789" s="37" t="n">
        <v>25.63</v>
      </c>
      <c r="F789" s="38" t="n">
        <v>256.3</v>
      </c>
      <c r="G789" s="39" t="n">
        <v>2087246</v>
      </c>
      <c r="H789" s="39" t="n">
        <v>2087246</v>
      </c>
      <c r="I789" s="39" t="n">
        <v>149940.5253333332</v>
      </c>
      <c r="J789" s="39">
        <f>IF(E789&gt;0, (G789-I789)/E789, "")</f>
        <v/>
      </c>
      <c r="K789" s="39">
        <f>IF(F789&gt;0, (G789-I789)/F789, "")</f>
        <v/>
      </c>
      <c r="L789" s="40" t="n">
        <v>39.56</v>
      </c>
      <c r="M789" s="39">
        <f>IF(AND(ISNUMBER(L789), L789&gt;0), (J789/L789)*42, "")</f>
        <v/>
      </c>
      <c r="N789" s="39">
        <f>IF(M789&lt;&gt;"", M789/10, "")</f>
        <v/>
      </c>
      <c r="O789" s="39">
        <f>M789</f>
        <v/>
      </c>
      <c r="P789" s="39">
        <f>IF(AND(M789&lt;&gt;"", J789&lt;&gt;""), M789-J789, "")</f>
        <v/>
      </c>
      <c r="Q789" s="41" t="inlineStr">
        <is>
          <t>Matched</t>
        </is>
      </c>
      <c r="R789" s="21" t="inlineStr">
        <is>
          <t>Deductions: Oil: ₹121,259, Shortage: ₹6,090, Bardana: ₹4,125, Brokerage: ₹3,856</t>
        </is>
      </c>
    </row>
    <row r="790">
      <c r="A790" s="26" t="n">
        <v>789</v>
      </c>
      <c r="B790" s="27" t="inlineStr">
        <is>
          <t>Pem Raj Tara Chand</t>
        </is>
      </c>
      <c r="C790" s="27" t="inlineStr">
        <is>
          <t>INWDMSD27/0771 / PO:0289</t>
        </is>
      </c>
      <c r="D790" s="26" t="inlineStr">
        <is>
          <t>04-06-2026</t>
        </is>
      </c>
      <c r="E790" s="32" t="n">
        <v>9.34</v>
      </c>
      <c r="F790" s="33" t="n">
        <v>93.40000000000001</v>
      </c>
      <c r="G790" s="34" t="n">
        <v>761400</v>
      </c>
      <c r="H790" s="34" t="n">
        <v>761400</v>
      </c>
      <c r="I790" s="34" t="n">
        <v>46900.86857142854</v>
      </c>
      <c r="J790" s="34">
        <f>IF(E790&gt;0, (G790-I790)/E790, "")</f>
        <v/>
      </c>
      <c r="K790" s="34">
        <f>IF(F790&gt;0, (G790-I790)/F790, "")</f>
        <v/>
      </c>
      <c r="L790" s="35" t="n">
        <v>39.99</v>
      </c>
      <c r="M790" s="34">
        <f>IF(AND(ISNUMBER(L790), L790&gt;0), (J790/L790)*42, "")</f>
        <v/>
      </c>
      <c r="N790" s="34">
        <f>IF(M790&lt;&gt;"", M790/10, "")</f>
        <v/>
      </c>
      <c r="O790" s="34">
        <f>M790</f>
        <v/>
      </c>
      <c r="P790" s="34">
        <f>IF(AND(M790&lt;&gt;"", J790&lt;&gt;""), M790-J790, "")</f>
        <v/>
      </c>
      <c r="Q790" s="41" t="inlineStr">
        <is>
          <t>Matched</t>
        </is>
      </c>
      <c r="R790" s="27" t="inlineStr">
        <is>
          <t>Deductions: Oil: ₹36,438, Shortage: ₹4,860, Bardana: ₹2,100</t>
        </is>
      </c>
    </row>
    <row r="791">
      <c r="A791" s="20" t="n">
        <v>790</v>
      </c>
      <c r="B791" s="21" t="inlineStr">
        <is>
          <t>Reyansh Agro Industries</t>
        </is>
      </c>
      <c r="C791" s="21" t="inlineStr">
        <is>
          <t>INWDMSD27/0772 / PO:0284</t>
        </is>
      </c>
      <c r="D791" s="20" t="inlineStr">
        <is>
          <t>04-06-2026</t>
        </is>
      </c>
      <c r="E791" s="37" t="n">
        <v>9.470000000000001</v>
      </c>
      <c r="F791" s="38" t="n">
        <v>94.7</v>
      </c>
      <c r="G791" s="39" t="n">
        <v>760800</v>
      </c>
      <c r="H791" s="39" t="n">
        <v>760800</v>
      </c>
      <c r="I791" s="39" t="n">
        <v>37727.42857142861</v>
      </c>
      <c r="J791" s="39">
        <f>IF(E791&gt;0, (G791-I791)/E791, "")</f>
        <v/>
      </c>
      <c r="K791" s="39">
        <f>IF(F791&gt;0, (G791-I791)/F791, "")</f>
        <v/>
      </c>
      <c r="L791" s="40" t="n">
        <v>39.3</v>
      </c>
      <c r="M791" s="39">
        <f>IF(AND(ISNUMBER(L791), L791&gt;0), (J791/L791)*42, "")</f>
        <v/>
      </c>
      <c r="N791" s="39">
        <f>IF(M791&lt;&gt;"", M791/10, "")</f>
        <v/>
      </c>
      <c r="O791" s="39">
        <f>M791</f>
        <v/>
      </c>
      <c r="P791" s="39">
        <f>IF(AND(M791&lt;&gt;"", J791&lt;&gt;""), M791-J791, "")</f>
        <v/>
      </c>
      <c r="Q791" s="41" t="inlineStr">
        <is>
          <t>Matched</t>
        </is>
      </c>
      <c r="R791" s="21" t="inlineStr">
        <is>
          <t>Deductions: Oil: ₹36,047, Shortage: ₹1,680</t>
        </is>
      </c>
    </row>
    <row r="792">
      <c r="A792" s="26" t="n">
        <v>791</v>
      </c>
      <c r="B792" s="27" t="inlineStr">
        <is>
          <t>Reyansh Agro Industries</t>
        </is>
      </c>
      <c r="C792" s="27" t="inlineStr">
        <is>
          <t>INWDMSD27/0773 / PO:0284</t>
        </is>
      </c>
      <c r="D792" s="26" t="inlineStr">
        <is>
          <t>04-06-2026</t>
        </is>
      </c>
      <c r="E792" s="32" t="n">
        <v>9.6</v>
      </c>
      <c r="F792" s="33" t="n">
        <v>96</v>
      </c>
      <c r="G792" s="34" t="n">
        <v>768000</v>
      </c>
      <c r="H792" s="34" t="n">
        <v>768000</v>
      </c>
      <c r="I792" s="34" t="n">
        <v>34560.00000000001</v>
      </c>
      <c r="J792" s="34">
        <f>IF(E792&gt;0, (G792-I792)/E792, "")</f>
        <v/>
      </c>
      <c r="K792" s="34">
        <f>IF(F792&gt;0, (G792-I792)/F792, "")</f>
        <v/>
      </c>
      <c r="L792" s="35" t="n">
        <v>40.09</v>
      </c>
      <c r="M792" s="34">
        <f>IF(AND(ISNUMBER(L792), L792&gt;0), (J792/L792)*42, "")</f>
        <v/>
      </c>
      <c r="N792" s="34">
        <f>IF(M792&lt;&gt;"", M792/10, "")</f>
        <v/>
      </c>
      <c r="O792" s="34">
        <f>M792</f>
        <v/>
      </c>
      <c r="P792" s="34">
        <f>IF(AND(M792&lt;&gt;"", J792&lt;&gt;""), M792-J792, "")</f>
        <v/>
      </c>
      <c r="Q792" s="41" t="inlineStr">
        <is>
          <t>Matched</t>
        </is>
      </c>
      <c r="R792" s="27" t="inlineStr">
        <is>
          <t>Deductions: Oil: ₹34,560</t>
        </is>
      </c>
    </row>
    <row r="793">
      <c r="A793" s="20" t="n">
        <v>792</v>
      </c>
      <c r="B793" s="21" t="inlineStr">
        <is>
          <t>Reyansh Agro Industries</t>
        </is>
      </c>
      <c r="C793" s="21" t="inlineStr">
        <is>
          <t>INWDMSD27/0776 / PO:0284</t>
        </is>
      </c>
      <c r="D793" s="20" t="inlineStr">
        <is>
          <t>04-06-2026</t>
        </is>
      </c>
      <c r="E793" s="37" t="n">
        <v>9.57</v>
      </c>
      <c r="F793" s="38" t="n">
        <v>95.7</v>
      </c>
      <c r="G793" s="39" t="n">
        <v>766400</v>
      </c>
      <c r="H793" s="39" t="n">
        <v>766400</v>
      </c>
      <c r="I793" s="39" t="n">
        <v>39962.28571428567</v>
      </c>
      <c r="J793" s="39">
        <f>IF(E793&gt;0, (G793-I793)/E793, "")</f>
        <v/>
      </c>
      <c r="K793" s="39">
        <f>IF(F793&gt;0, (G793-I793)/F793, "")</f>
        <v/>
      </c>
      <c r="L793" s="40" t="n">
        <v>39.82</v>
      </c>
      <c r="M793" s="39">
        <f>IF(AND(ISNUMBER(L793), L793&gt;0), (J793/L793)*42, "")</f>
        <v/>
      </c>
      <c r="N793" s="39">
        <f>IF(M793&lt;&gt;"", M793/10, "")</f>
        <v/>
      </c>
      <c r="O793" s="39">
        <f>M793</f>
        <v/>
      </c>
      <c r="P793" s="39">
        <f>IF(AND(M793&lt;&gt;"", J793&lt;&gt;""), M793-J793, "")</f>
        <v/>
      </c>
      <c r="Q793" s="41" t="inlineStr">
        <is>
          <t>Matched</t>
        </is>
      </c>
      <c r="R793" s="21" t="inlineStr">
        <is>
          <t>Deductions: Oil: ₹39,962</t>
        </is>
      </c>
    </row>
    <row r="794">
      <c r="A794" s="26" t="n">
        <v>793</v>
      </c>
      <c r="B794" s="27" t="inlineStr">
        <is>
          <t>Pem Raj Tara Chand</t>
        </is>
      </c>
      <c r="C794" s="27" t="inlineStr">
        <is>
          <t>INWDMSD27/0777 / PO:0289</t>
        </is>
      </c>
      <c r="D794" s="26" t="inlineStr">
        <is>
          <t>04-06-2026</t>
        </is>
      </c>
      <c r="E794" s="32" t="n">
        <v>3.91</v>
      </c>
      <c r="F794" s="33" t="n">
        <v>39.1</v>
      </c>
      <c r="G794" s="34" t="n">
        <v>316710</v>
      </c>
      <c r="H794" s="34" t="n">
        <v>316710</v>
      </c>
      <c r="I794" s="34" t="n">
        <v>24813.94800000003</v>
      </c>
      <c r="J794" s="34">
        <f>IF(E794&gt;0, (G794-I794)/E794, "")</f>
        <v/>
      </c>
      <c r="K794" s="34">
        <f>IF(F794&gt;0, (G794-I794)/F794, "")</f>
        <v/>
      </c>
      <c r="L794" s="35" t="n">
        <v>39.41</v>
      </c>
      <c r="M794" s="34">
        <f>IF(AND(ISNUMBER(L794), L794&gt;0), (J794/L794)*42, "")</f>
        <v/>
      </c>
      <c r="N794" s="34">
        <f>IF(M794&lt;&gt;"", M794/10, "")</f>
        <v/>
      </c>
      <c r="O794" s="34">
        <f>M794</f>
        <v/>
      </c>
      <c r="P794" s="34">
        <f>IF(AND(M794&lt;&gt;"", J794&lt;&gt;""), M794-J794, "")</f>
        <v/>
      </c>
      <c r="Q794" s="41" t="inlineStr">
        <is>
          <t>Matched</t>
        </is>
      </c>
      <c r="R794" s="27" t="inlineStr">
        <is>
          <t>Deductions: Oil: ₹19,530, Shortage: ₹1,620, Bardana: ₹2,460</t>
        </is>
      </c>
    </row>
    <row r="795">
      <c r="A795" s="20" t="n">
        <v>794</v>
      </c>
      <c r="B795" s="21" t="inlineStr">
        <is>
          <t>Pem Raj Tara Chand</t>
        </is>
      </c>
      <c r="C795" s="21" t="inlineStr">
        <is>
          <t>INWDMSD27/0777 / PO:0293</t>
        </is>
      </c>
      <c r="D795" s="20" t="inlineStr">
        <is>
          <t>04-06-2026</t>
        </is>
      </c>
      <c r="E795" s="37" t="n">
        <v>6.3</v>
      </c>
      <c r="F795" s="38" t="n">
        <v>63</v>
      </c>
      <c r="G795" s="39" t="n">
        <v>510300</v>
      </c>
      <c r="H795" s="39" t="n">
        <v>510300</v>
      </c>
      <c r="I795" s="39" t="n">
        <v>33407.64000000004</v>
      </c>
      <c r="J795" s="39">
        <f>IF(E795&gt;0, (G795-I795)/E795, "")</f>
        <v/>
      </c>
      <c r="K795" s="39">
        <f>IF(F795&gt;0, (G795-I795)/F795, "")</f>
        <v/>
      </c>
      <c r="L795" s="40" t="n">
        <v>39.41</v>
      </c>
      <c r="M795" s="39">
        <f>IF(AND(ISNUMBER(L795), L795&gt;0), (J795/L795)*42, "")</f>
        <v/>
      </c>
      <c r="N795" s="39">
        <f>IF(M795&lt;&gt;"", M795/10, "")</f>
        <v/>
      </c>
      <c r="O795" s="39">
        <f>M795</f>
        <v/>
      </c>
      <c r="P795" s="39">
        <f>IF(AND(M795&lt;&gt;"", J795&lt;&gt;""), M795-J795, "")</f>
        <v/>
      </c>
      <c r="Q795" s="41" t="inlineStr">
        <is>
          <t>Matched</t>
        </is>
      </c>
      <c r="R795" s="21" t="inlineStr">
        <is>
          <t>Deductions: Oil: ₹31,469</t>
        </is>
      </c>
    </row>
    <row r="796">
      <c r="A796" s="26" t="n">
        <v>795</v>
      </c>
      <c r="B796" s="27" t="inlineStr">
        <is>
          <t>Reyansh Agro Industries</t>
        </is>
      </c>
      <c r="C796" s="27" t="inlineStr">
        <is>
          <t>INWDMSD27/0778 / PO:0284</t>
        </is>
      </c>
      <c r="D796" s="26" t="inlineStr">
        <is>
          <t>04-06-2026</t>
        </is>
      </c>
      <c r="E796" s="32" t="n">
        <v>9.43</v>
      </c>
      <c r="F796" s="33" t="n">
        <v>94.3</v>
      </c>
      <c r="G796" s="34" t="n">
        <v>760000</v>
      </c>
      <c r="H796" s="34" t="n">
        <v>760000</v>
      </c>
      <c r="I796" s="34" t="n">
        <v>39003.80952380952</v>
      </c>
      <c r="J796" s="34">
        <f>IF(E796&gt;0, (G796-I796)/E796, "")</f>
        <v/>
      </c>
      <c r="K796" s="34">
        <f>IF(F796&gt;0, (G796-I796)/F796, "")</f>
        <v/>
      </c>
      <c r="L796" s="35" t="n">
        <v>39.65</v>
      </c>
      <c r="M796" s="34">
        <f>IF(AND(ISNUMBER(L796), L796&gt;0), (J796/L796)*42, "")</f>
        <v/>
      </c>
      <c r="N796" s="34">
        <f>IF(M796&lt;&gt;"", M796/10, "")</f>
        <v/>
      </c>
      <c r="O796" s="34">
        <f>M796</f>
        <v/>
      </c>
      <c r="P796" s="34">
        <f>IF(AND(M796&lt;&gt;"", J796&lt;&gt;""), M796-J796, "")</f>
        <v/>
      </c>
      <c r="Q796" s="41" t="inlineStr">
        <is>
          <t>Matched</t>
        </is>
      </c>
      <c r="R796" s="27" t="inlineStr">
        <is>
          <t>Deductions: Oil: ₹34,924, Shortage: ₹4,080</t>
        </is>
      </c>
    </row>
    <row r="797">
      <c r="A797" s="20" t="n">
        <v>796</v>
      </c>
      <c r="B797" s="21" t="inlineStr">
        <is>
          <t>Reyansh Agro Industries</t>
        </is>
      </c>
      <c r="C797" s="21" t="inlineStr">
        <is>
          <t>INWDMSD27/0788 / PO:0284</t>
        </is>
      </c>
      <c r="D797" s="20" t="inlineStr">
        <is>
          <t>05-06-2026</t>
        </is>
      </c>
      <c r="E797" s="37" t="n">
        <v>8.949999999999999</v>
      </c>
      <c r="F797" s="38" t="n">
        <v>89.5</v>
      </c>
      <c r="G797" s="39" t="n">
        <v>716800</v>
      </c>
      <c r="H797" s="39" t="n">
        <v>716800</v>
      </c>
      <c r="I797" s="39" t="n">
        <v>55125.33333333328</v>
      </c>
      <c r="J797" s="39">
        <f>IF(E797&gt;0, (G797-I797)/E797, "")</f>
        <v/>
      </c>
      <c r="K797" s="39">
        <f>IF(F797&gt;0, (G797-I797)/F797, "")</f>
        <v/>
      </c>
      <c r="L797" s="40" t="n">
        <v>39.46</v>
      </c>
      <c r="M797" s="39">
        <f>IF(AND(ISNUMBER(L797), L797&gt;0), (J797/L797)*42, "")</f>
        <v/>
      </c>
      <c r="N797" s="39">
        <f>IF(M797&lt;&gt;"", M797/10, "")</f>
        <v/>
      </c>
      <c r="O797" s="39">
        <f>M797</f>
        <v/>
      </c>
      <c r="P797" s="39">
        <f>IF(AND(M797&lt;&gt;"", J797&lt;&gt;""), M797-J797, "")</f>
        <v/>
      </c>
      <c r="Q797" s="41" t="inlineStr">
        <is>
          <t>Matched</t>
        </is>
      </c>
      <c r="R797" s="21" t="inlineStr">
        <is>
          <t>Deductions: Oil: ₹55,125</t>
        </is>
      </c>
    </row>
    <row r="798">
      <c r="A798" s="26" t="n">
        <v>797</v>
      </c>
      <c r="B798" s="27" t="inlineStr">
        <is>
          <t>Pem Raj Tara Chand</t>
        </is>
      </c>
      <c r="C798" s="27" t="inlineStr">
        <is>
          <t>INWDMSD27/0780 / PO:0293</t>
        </is>
      </c>
      <c r="D798" s="26" t="inlineStr">
        <is>
          <t>04-06-2026</t>
        </is>
      </c>
      <c r="E798" s="32" t="n">
        <v>9.32</v>
      </c>
      <c r="F798" s="33" t="n">
        <v>93.2</v>
      </c>
      <c r="G798" s="34" t="n">
        <v>754110</v>
      </c>
      <c r="H798" s="34" t="n">
        <v>754110</v>
      </c>
      <c r="I798" s="34" t="n">
        <v>44550.30699999999</v>
      </c>
      <c r="J798" s="34">
        <f>IF(E798&gt;0, (G798-I798)/E798, "")</f>
        <v/>
      </c>
      <c r="K798" s="34">
        <f>IF(F798&gt;0, (G798-I798)/F798, "")</f>
        <v/>
      </c>
      <c r="L798" s="35" t="n">
        <v>39.78</v>
      </c>
      <c r="M798" s="34">
        <f>IF(AND(ISNUMBER(L798), L798&gt;0), (J798/L798)*42, "")</f>
        <v/>
      </c>
      <c r="N798" s="34">
        <f>IF(M798&lt;&gt;"", M798/10, "")</f>
        <v/>
      </c>
      <c r="O798" s="34">
        <f>M798</f>
        <v/>
      </c>
      <c r="P798" s="34">
        <f>IF(AND(M798&lt;&gt;"", J798&lt;&gt;""), M798-J798, "")</f>
        <v/>
      </c>
      <c r="Q798" s="41" t="inlineStr">
        <is>
          <t>Matched</t>
        </is>
      </c>
      <c r="R798" s="27" t="inlineStr">
        <is>
          <t>Deductions: Oil: ₹39,860, Bardana: ₹1,900</t>
        </is>
      </c>
    </row>
    <row r="799">
      <c r="A799" s="20" t="n">
        <v>798</v>
      </c>
      <c r="B799" s="21" t="inlineStr">
        <is>
          <t>Shree Ganpati Industries</t>
        </is>
      </c>
      <c r="C799" s="21" t="inlineStr">
        <is>
          <t>INWDMSD27/0781 / PO:0298</t>
        </is>
      </c>
      <c r="D799" s="20" t="inlineStr">
        <is>
          <t>05-06-2026</t>
        </is>
      </c>
      <c r="E799" s="37" t="n">
        <v>30.14</v>
      </c>
      <c r="F799" s="38" t="n">
        <v>301.4</v>
      </c>
      <c r="G799" s="39" t="n">
        <v>2429840.4</v>
      </c>
      <c r="H799" s="39" t="n">
        <v>2427880</v>
      </c>
      <c r="I799" s="39" t="n">
        <v>255443.9933333333</v>
      </c>
      <c r="J799" s="39">
        <f>IF(E799&gt;0, (G799-I799)/E799, "")</f>
        <v/>
      </c>
      <c r="K799" s="39">
        <f>IF(F799&gt;0, (G799-I799)/F799, "")</f>
        <v/>
      </c>
      <c r="L799" s="40" t="n">
        <v>37.93</v>
      </c>
      <c r="M799" s="39">
        <f>IF(AND(ISNUMBER(L799), L799&gt;0), (J799/L799)*42, "")</f>
        <v/>
      </c>
      <c r="N799" s="39">
        <f>IF(M799&lt;&gt;"", M799/10, "")</f>
        <v/>
      </c>
      <c r="O799" s="39">
        <f>M799</f>
        <v/>
      </c>
      <c r="P799" s="39">
        <f>IF(AND(M799&lt;&gt;"", J799&lt;&gt;""), M799-J799, "")</f>
        <v/>
      </c>
      <c r="Q799" s="36" t="inlineStr">
        <is>
          <t>Amount Discrepancy</t>
        </is>
      </c>
      <c r="R799" s="21" t="inlineStr">
        <is>
          <t>Debit Y vs Lab AN diff: ₹-1,960.40 | Deductions: Oil: ₹235,273, Shortage: ₹1,610, Bardana: ₹5,675, Brokerage: ₹1,960</t>
        </is>
      </c>
    </row>
    <row r="800">
      <c r="A800" s="26" t="n">
        <v>799</v>
      </c>
      <c r="B800" s="27" t="inlineStr">
        <is>
          <t>Shubham Traders</t>
        </is>
      </c>
      <c r="C800" s="27" t="inlineStr">
        <is>
          <t>INWDMSD27/0782 / PO:0296</t>
        </is>
      </c>
      <c r="D800" s="26" t="inlineStr">
        <is>
          <t>05-06-2026</t>
        </is>
      </c>
      <c r="E800" s="32" t="n">
        <v>31.15</v>
      </c>
      <c r="F800" s="33" t="n">
        <v>311.5</v>
      </c>
      <c r="G800" s="34" t="n">
        <v>2512405</v>
      </c>
      <c r="H800" s="34" t="n">
        <v>2512405</v>
      </c>
      <c r="I800" s="34" t="n">
        <v>85888.60933333334</v>
      </c>
      <c r="J800" s="34">
        <f>IF(E800&gt;0, (G800-I800)/E800, "")</f>
        <v/>
      </c>
      <c r="K800" s="34">
        <f>IF(F800&gt;0, (G800-I800)/F800, "")</f>
        <v/>
      </c>
      <c r="L800" s="35" t="n">
        <v>40.93</v>
      </c>
      <c r="M800" s="34">
        <f>IF(AND(ISNUMBER(L800), L800&gt;0), (J800/L800)*42, "")</f>
        <v/>
      </c>
      <c r="N800" s="34">
        <f>IF(M800&lt;&gt;"", M800/10, "")</f>
        <v/>
      </c>
      <c r="O800" s="34">
        <f>M800</f>
        <v/>
      </c>
      <c r="P800" s="34">
        <f>IF(AND(M800&lt;&gt;"", J800&lt;&gt;""), M800-J800, "")</f>
        <v/>
      </c>
      <c r="Q800" s="41" t="inlineStr">
        <is>
          <t>Matched</t>
        </is>
      </c>
      <c r="R800" s="27" t="inlineStr">
        <is>
          <t>Deductions: Oil: ₹64,007, Shortage: ₹4,830, Bardana: ₹6,500</t>
        </is>
      </c>
    </row>
    <row r="801">
      <c r="A801" s="20" t="n">
        <v>800</v>
      </c>
      <c r="B801" s="21" t="inlineStr">
        <is>
          <t>Shubham Traders</t>
        </is>
      </c>
      <c r="C801" s="21" t="inlineStr">
        <is>
          <t>INWDMSD27/0783 / PO:0296</t>
        </is>
      </c>
      <c r="D801" s="20" t="inlineStr">
        <is>
          <t>05-06-2026</t>
        </is>
      </c>
      <c r="E801" s="37" t="n">
        <v>30.59</v>
      </c>
      <c r="F801" s="38" t="n">
        <v>305.9</v>
      </c>
      <c r="G801" s="39" t="n">
        <v>2460080</v>
      </c>
      <c r="H801" s="39" t="n">
        <v>2460080</v>
      </c>
      <c r="I801" s="39" t="n">
        <v>124693.0026666667</v>
      </c>
      <c r="J801" s="39">
        <f>IF(E801&gt;0, (G801-I801)/E801, "")</f>
        <v/>
      </c>
      <c r="K801" s="39">
        <f>IF(F801&gt;0, (G801-I801)/F801, "")</f>
        <v/>
      </c>
      <c r="L801" s="40" t="n">
        <v>40.15</v>
      </c>
      <c r="M801" s="39">
        <f>IF(AND(ISNUMBER(L801), L801&gt;0), (J801/L801)*42, "")</f>
        <v/>
      </c>
      <c r="N801" s="39">
        <f>IF(M801&lt;&gt;"", M801/10, "")</f>
        <v/>
      </c>
      <c r="O801" s="39">
        <f>M801</f>
        <v/>
      </c>
      <c r="P801" s="39">
        <f>IF(AND(M801&lt;&gt;"", J801&lt;&gt;""), M801-J801, "")</f>
        <v/>
      </c>
      <c r="Q801" s="41" t="inlineStr">
        <is>
          <t>Matched</t>
        </is>
      </c>
      <c r="R801" s="21" t="inlineStr">
        <is>
          <t>Deductions: Oil: ₹108,361, Bardana: ₹6,000</t>
        </is>
      </c>
    </row>
    <row r="802">
      <c r="A802" s="26" t="n">
        <v>801</v>
      </c>
      <c r="B802" s="27" t="inlineStr">
        <is>
          <t>Reyansh Agro Industries</t>
        </is>
      </c>
      <c r="C802" s="27" t="inlineStr">
        <is>
          <t>INWDMSD27/0784 / PO:0284</t>
        </is>
      </c>
      <c r="D802" s="26" t="inlineStr">
        <is>
          <t>05-06-2026</t>
        </is>
      </c>
      <c r="E802" s="32" t="n">
        <v>9.559999999999999</v>
      </c>
      <c r="F802" s="33" t="n">
        <v>95.59999999999999</v>
      </c>
      <c r="G802" s="34" t="n">
        <v>764800</v>
      </c>
      <c r="H802" s="34" t="n">
        <v>764800</v>
      </c>
      <c r="I802" s="34" t="n">
        <v>38786.28571428576</v>
      </c>
      <c r="J802" s="34">
        <f>IF(E802&gt;0, (G802-I802)/E802, "")</f>
        <v/>
      </c>
      <c r="K802" s="34">
        <f>IF(F802&gt;0, (G802-I802)/F802, "")</f>
        <v/>
      </c>
      <c r="L802" s="35" t="n">
        <v>39.68</v>
      </c>
      <c r="M802" s="34">
        <f>IF(AND(ISNUMBER(L802), L802&gt;0), (J802/L802)*42, "")</f>
        <v/>
      </c>
      <c r="N802" s="34">
        <f>IF(M802&lt;&gt;"", M802/10, "")</f>
        <v/>
      </c>
      <c r="O802" s="34">
        <f>M802</f>
        <v/>
      </c>
      <c r="P802" s="34">
        <f>IF(AND(M802&lt;&gt;"", J802&lt;&gt;""), M802-J802, "")</f>
        <v/>
      </c>
      <c r="Q802" s="41" t="inlineStr">
        <is>
          <t>Matched</t>
        </is>
      </c>
      <c r="R802" s="27" t="inlineStr">
        <is>
          <t>Deductions: Oil: ₹38,786</t>
        </is>
      </c>
    </row>
    <row r="803">
      <c r="A803" s="20" t="n">
        <v>802</v>
      </c>
      <c r="B803" s="21" t="inlineStr">
        <is>
          <t>Reyansh Agro Industries</t>
        </is>
      </c>
      <c r="C803" s="21" t="inlineStr">
        <is>
          <t>INWDMSD27/0785 / PO:0284</t>
        </is>
      </c>
      <c r="D803" s="20" t="inlineStr">
        <is>
          <t>05-06-2026</t>
        </is>
      </c>
      <c r="E803" s="37" t="n">
        <v>11.83</v>
      </c>
      <c r="F803" s="38" t="n">
        <v>118.3</v>
      </c>
      <c r="G803" s="39" t="n">
        <v>948000</v>
      </c>
      <c r="H803" s="39" t="n">
        <v>948000</v>
      </c>
      <c r="I803" s="39" t="n">
        <v>53945.7142857143</v>
      </c>
      <c r="J803" s="39">
        <f>IF(E803&gt;0, (G803-I803)/E803, "")</f>
        <v/>
      </c>
      <c r="K803" s="39">
        <f>IF(F803&gt;0, (G803-I803)/F803, "")</f>
        <v/>
      </c>
      <c r="L803" s="40" t="n">
        <v>39.28</v>
      </c>
      <c r="M803" s="39">
        <f>IF(AND(ISNUMBER(L803), L803&gt;0), (J803/L803)*42, "")</f>
        <v/>
      </c>
      <c r="N803" s="39">
        <f>IF(M803&lt;&gt;"", M803/10, "")</f>
        <v/>
      </c>
      <c r="O803" s="39">
        <f>M803</f>
        <v/>
      </c>
      <c r="P803" s="39">
        <f>IF(AND(M803&lt;&gt;"", J803&lt;&gt;""), M803-J803, "")</f>
        <v/>
      </c>
      <c r="Q803" s="41" t="inlineStr">
        <is>
          <t>Matched</t>
        </is>
      </c>
      <c r="R803" s="21" t="inlineStr">
        <is>
          <t>Deductions: Oil: ₹53,946</t>
        </is>
      </c>
    </row>
    <row r="804">
      <c r="A804" s="26" t="n">
        <v>803</v>
      </c>
      <c r="B804" s="27" t="inlineStr">
        <is>
          <t>Reyansh Agro Industries</t>
        </is>
      </c>
      <c r="C804" s="27" t="inlineStr">
        <is>
          <t>INWDMSD27/0786 / PO:0284</t>
        </is>
      </c>
      <c r="D804" s="26" t="inlineStr">
        <is>
          <t>05-06-2026</t>
        </is>
      </c>
      <c r="E804" s="32" t="n">
        <v>9.4</v>
      </c>
      <c r="F804" s="33" t="n">
        <v>94</v>
      </c>
      <c r="G804" s="34" t="n">
        <v>755200</v>
      </c>
      <c r="H804" s="34" t="n">
        <v>755200</v>
      </c>
      <c r="I804" s="34" t="n">
        <v>41238.09523809529</v>
      </c>
      <c r="J804" s="34">
        <f>IF(E804&gt;0, (G804-I804)/E804, "")</f>
        <v/>
      </c>
      <c r="K804" s="34">
        <f>IF(F804&gt;0, (G804-I804)/F804, "")</f>
        <v/>
      </c>
      <c r="L804" s="35" t="n">
        <v>39.08</v>
      </c>
      <c r="M804" s="34">
        <f>IF(AND(ISNUMBER(L804), L804&gt;0), (J804/L804)*42, "")</f>
        <v/>
      </c>
      <c r="N804" s="34">
        <f>IF(M804&lt;&gt;"", M804/10, "")</f>
        <v/>
      </c>
      <c r="O804" s="34">
        <f>M804</f>
        <v/>
      </c>
      <c r="P804" s="34">
        <f>IF(AND(M804&lt;&gt;"", J804&lt;&gt;""), M804-J804, "")</f>
        <v/>
      </c>
      <c r="Q804" s="41" t="inlineStr">
        <is>
          <t>Matched</t>
        </is>
      </c>
      <c r="R804" s="27" t="inlineStr">
        <is>
          <t>Deductions: Oil: ₹39,558, Shortage: ₹1,680</t>
        </is>
      </c>
    </row>
    <row r="805">
      <c r="A805" s="20" t="n">
        <v>804</v>
      </c>
      <c r="B805" s="21" t="inlineStr">
        <is>
          <t>Reyansh Agro Industries</t>
        </is>
      </c>
      <c r="C805" s="21" t="inlineStr">
        <is>
          <t>INWDMSD27/0787 / PO:0284</t>
        </is>
      </c>
      <c r="D805" s="20" t="inlineStr">
        <is>
          <t>05-06-2026</t>
        </is>
      </c>
      <c r="E805" s="37" t="n">
        <v>9.629999999999999</v>
      </c>
      <c r="F805" s="38" t="n">
        <v>96.3</v>
      </c>
      <c r="G805" s="39" t="n">
        <v>773600</v>
      </c>
      <c r="H805" s="39" t="n">
        <v>773600</v>
      </c>
      <c r="I805" s="39" t="n">
        <v>42017.71428571425</v>
      </c>
      <c r="J805" s="39">
        <f>IF(E805&gt;0, (G805-I805)/E805, "")</f>
        <v/>
      </c>
      <c r="K805" s="39">
        <f>IF(F805&gt;0, (G805-I805)/F805, "")</f>
        <v/>
      </c>
      <c r="L805" s="40" t="n">
        <v>39.92</v>
      </c>
      <c r="M805" s="39">
        <f>IF(AND(ISNUMBER(L805), L805&gt;0), (J805/L805)*42, "")</f>
        <v/>
      </c>
      <c r="N805" s="39">
        <f>IF(M805&lt;&gt;"", M805/10, "")</f>
        <v/>
      </c>
      <c r="O805" s="39">
        <f>M805</f>
        <v/>
      </c>
      <c r="P805" s="39">
        <f>IF(AND(M805&lt;&gt;"", J805&lt;&gt;""), M805-J805, "")</f>
        <v/>
      </c>
      <c r="Q805" s="41" t="inlineStr">
        <is>
          <t>Matched</t>
        </is>
      </c>
      <c r="R805" s="21" t="inlineStr">
        <is>
          <t>Deductions: Oil: ₹40,338, Shortage: ₹1,680</t>
        </is>
      </c>
    </row>
    <row r="806">
      <c r="A806" s="26" t="n">
        <v>805</v>
      </c>
      <c r="B806" s="27" t="inlineStr">
        <is>
          <t>Reyansh Agro Industries</t>
        </is>
      </c>
      <c r="C806" s="27" t="inlineStr">
        <is>
          <t>INWDMSD27/0789 / PO:0284</t>
        </is>
      </c>
      <c r="D806" s="26" t="inlineStr">
        <is>
          <t>05-06-2026</t>
        </is>
      </c>
      <c r="E806" s="32" t="n">
        <v>9.25</v>
      </c>
      <c r="F806" s="33" t="n">
        <v>92.5</v>
      </c>
      <c r="G806" s="34" t="n">
        <v>740800</v>
      </c>
      <c r="H806" s="34" t="n">
        <v>740800</v>
      </c>
      <c r="I806" s="34" t="n">
        <v>52737.90476190479</v>
      </c>
      <c r="J806" s="34">
        <f>IF(E806&gt;0, (G806-I806)/E806, "")</f>
        <v/>
      </c>
      <c r="K806" s="34">
        <f>IF(F806&gt;0, (G806-I806)/F806, "")</f>
        <v/>
      </c>
      <c r="L806" s="35" t="n">
        <v>38.81</v>
      </c>
      <c r="M806" s="34">
        <f>IF(AND(ISNUMBER(L806), L806&gt;0), (J806/L806)*42, "")</f>
        <v/>
      </c>
      <c r="N806" s="34">
        <f>IF(M806&lt;&gt;"", M806/10, "")</f>
        <v/>
      </c>
      <c r="O806" s="34">
        <f>M806</f>
        <v/>
      </c>
      <c r="P806" s="34">
        <f>IF(AND(M806&lt;&gt;"", J806&lt;&gt;""), M806-J806, "")</f>
        <v/>
      </c>
      <c r="Q806" s="41" t="inlineStr">
        <is>
          <t>Matched</t>
        </is>
      </c>
      <c r="R806" s="27" t="inlineStr">
        <is>
          <t>Deductions: Oil: ₹52,738</t>
        </is>
      </c>
    </row>
    <row r="807">
      <c r="A807" s="20" t="n">
        <v>806</v>
      </c>
      <c r="B807" s="21" t="inlineStr">
        <is>
          <t>Kharati Lal Ashok Kumar</t>
        </is>
      </c>
      <c r="C807" s="21" t="inlineStr">
        <is>
          <t>INWDMSD27/0790 / PO:0285</t>
        </is>
      </c>
      <c r="D807" s="20" t="inlineStr">
        <is>
          <t>05-06-2026</t>
        </is>
      </c>
      <c r="E807" s="37" t="n">
        <v>34.37</v>
      </c>
      <c r="F807" s="38" t="n">
        <v>343.7</v>
      </c>
      <c r="G807" s="39" t="n">
        <v>2763810</v>
      </c>
      <c r="H807" s="39" t="n">
        <v>2763810</v>
      </c>
      <c r="I807" s="39" t="n">
        <v>114854.9100000001</v>
      </c>
      <c r="J807" s="39">
        <f>IF(E807&gt;0, (G807-I807)/E807, "")</f>
        <v/>
      </c>
      <c r="K807" s="39">
        <f>IF(F807&gt;0, (G807-I807)/F807, "")</f>
        <v/>
      </c>
      <c r="L807" s="40" t="n">
        <v>40.69</v>
      </c>
      <c r="M807" s="39">
        <f>IF(AND(ISNUMBER(L807), L807&gt;0), (J807/L807)*42, "")</f>
        <v/>
      </c>
      <c r="N807" s="39">
        <f>IF(M807&lt;&gt;"", M807/10, "")</f>
        <v/>
      </c>
      <c r="O807" s="39">
        <f>M807</f>
        <v/>
      </c>
      <c r="P807" s="39">
        <f>IF(AND(M807&lt;&gt;"", J807&lt;&gt;""), M807-J807, "")</f>
        <v/>
      </c>
      <c r="Q807" s="41" t="inlineStr">
        <is>
          <t>Matched</t>
        </is>
      </c>
      <c r="R807" s="21" t="inlineStr">
        <is>
          <t>Deductions: Oil: ₹86,205, Shortage: ₹5,618, Bardana: ₹6,450</t>
        </is>
      </c>
    </row>
    <row r="808">
      <c r="A808" s="26" t="n">
        <v>807</v>
      </c>
      <c r="B808" s="27" t="inlineStr">
        <is>
          <t>Reyansh Agro Industries</t>
        </is>
      </c>
      <c r="C808" s="27" t="inlineStr">
        <is>
          <t>INWDMSD27/0791 / PO:0284</t>
        </is>
      </c>
      <c r="D808" s="26" t="inlineStr">
        <is>
          <t>05-06-2026</t>
        </is>
      </c>
      <c r="E808" s="32" t="n">
        <v>9.550000000000001</v>
      </c>
      <c r="F808" s="33" t="n">
        <v>95.5</v>
      </c>
      <c r="G808" s="34" t="n">
        <v>764800</v>
      </c>
      <c r="H808" s="34" t="n">
        <v>764800</v>
      </c>
      <c r="I808" s="34" t="n">
        <v>39696.7619047619</v>
      </c>
      <c r="J808" s="34">
        <f>IF(E808&gt;0, (G808-I808)/E808, "")</f>
        <v/>
      </c>
      <c r="K808" s="34">
        <f>IF(F808&gt;0, (G808-I808)/F808, "")</f>
        <v/>
      </c>
      <c r="L808" s="35" t="n">
        <v>39.71</v>
      </c>
      <c r="M808" s="34">
        <f>IF(AND(ISNUMBER(L808), L808&gt;0), (J808/L808)*42, "")</f>
        <v/>
      </c>
      <c r="N808" s="34">
        <f>IF(M808&lt;&gt;"", M808/10, "")</f>
        <v/>
      </c>
      <c r="O808" s="34">
        <f>M808</f>
        <v/>
      </c>
      <c r="P808" s="34">
        <f>IF(AND(M808&lt;&gt;"", J808&lt;&gt;""), M808-J808, "")</f>
        <v/>
      </c>
      <c r="Q808" s="41" t="inlineStr">
        <is>
          <t>Matched</t>
        </is>
      </c>
      <c r="R808" s="27" t="inlineStr">
        <is>
          <t>Deductions: Oil: ₹39,697</t>
        </is>
      </c>
    </row>
    <row r="809">
      <c r="A809" s="20" t="n">
        <v>808</v>
      </c>
      <c r="B809" s="21" t="inlineStr">
        <is>
          <t>Ashwinder Kumar Rajan Rai</t>
        </is>
      </c>
      <c r="C809" s="21" t="inlineStr">
        <is>
          <t>INWDMSD27/0792 / PO:0294</t>
        </is>
      </c>
      <c r="D809" s="20" t="inlineStr">
        <is>
          <t>05-06-2026</t>
        </is>
      </c>
      <c r="E809" s="37" t="n">
        <v>35.23999999999999</v>
      </c>
      <c r="F809" s="38" t="n">
        <v>352.4</v>
      </c>
      <c r="G809" s="39" t="n">
        <v>2856870</v>
      </c>
      <c r="H809" s="39" t="n">
        <v>2856870</v>
      </c>
      <c r="I809" s="39" t="n">
        <v>129575.3558571429</v>
      </c>
      <c r="J809" s="39">
        <f>IF(E809&gt;0, (G809-I809)/E809, "")</f>
        <v/>
      </c>
      <c r="K809" s="39">
        <f>IF(F809&gt;0, (G809-I809)/F809, "")</f>
        <v/>
      </c>
      <c r="L809" s="40" t="n">
        <v>40.47</v>
      </c>
      <c r="M809" s="39">
        <f>IF(AND(ISNUMBER(L809), L809&gt;0), (J809/L809)*42, "")</f>
        <v/>
      </c>
      <c r="N809" s="39">
        <f>IF(M809&lt;&gt;"", M809/10, "")</f>
        <v/>
      </c>
      <c r="O809" s="39">
        <f>M809</f>
        <v/>
      </c>
      <c r="P809" s="39">
        <f>IF(AND(M809&lt;&gt;"", J809&lt;&gt;""), M809-J809, "")</f>
        <v/>
      </c>
      <c r="Q809" s="41" t="inlineStr">
        <is>
          <t>Matched</t>
        </is>
      </c>
      <c r="R809" s="21" t="inlineStr">
        <is>
          <t>Deductions: Oil: ₹104,072, Shortage: ₹2,430, Bardana: ₹9,075</t>
        </is>
      </c>
    </row>
    <row r="810">
      <c r="A810" s="26" t="n">
        <v>809</v>
      </c>
      <c r="B810" s="27" t="inlineStr">
        <is>
          <t>Shree Ganpati Industries</t>
        </is>
      </c>
      <c r="C810" s="27" t="inlineStr">
        <is>
          <t>INWDMSD27/0793 / PO:0313</t>
        </is>
      </c>
      <c r="D810" s="26" t="inlineStr">
        <is>
          <t>05-06-2026</t>
        </is>
      </c>
      <c r="E810" s="32" t="n">
        <v>35.01000000000001</v>
      </c>
      <c r="F810" s="33" t="n">
        <v>350.1</v>
      </c>
      <c r="G810" s="34" t="n">
        <v>2817274.8</v>
      </c>
      <c r="H810" s="34" t="n">
        <v>2815170</v>
      </c>
      <c r="I810" s="34" t="n">
        <v>160477.7962857143</v>
      </c>
      <c r="J810" s="34">
        <f>IF(E810&gt;0, (G810-I810)/E810, "")</f>
        <v/>
      </c>
      <c r="K810" s="34">
        <f>IF(F810&gt;0, (G810-I810)/F810, "")</f>
        <v/>
      </c>
      <c r="L810" s="35" t="n">
        <v>40</v>
      </c>
      <c r="M810" s="34">
        <f>IF(AND(ISNUMBER(L810), L810&gt;0), (J810/L810)*42, "")</f>
        <v/>
      </c>
      <c r="N810" s="34">
        <f>IF(M810&lt;&gt;"", M810/10, "")</f>
        <v/>
      </c>
      <c r="O810" s="34">
        <f>M810</f>
        <v/>
      </c>
      <c r="P810" s="34">
        <f>IF(AND(M810&lt;&gt;"", J810&lt;&gt;""), M810-J810, "")</f>
        <v/>
      </c>
      <c r="Q810" s="36" t="inlineStr">
        <is>
          <t>Amount Discrepancy</t>
        </is>
      </c>
      <c r="R810" s="27" t="inlineStr">
        <is>
          <t>Debit Y vs Lab AN diff: ₹-2,104.80 | Deductions: Oil: ₹134,056, Shortage: ₹5,618, Bardana: ₹5,750, Brokerage: ₹2,105</t>
        </is>
      </c>
    </row>
    <row r="811">
      <c r="A811" s="20" t="n">
        <v>810</v>
      </c>
      <c r="B811" s="21" t="inlineStr">
        <is>
          <t>Reyansh Agro Industries</t>
        </is>
      </c>
      <c r="C811" s="21" t="inlineStr">
        <is>
          <t>INWDMSD27/0794 / PO:0284</t>
        </is>
      </c>
      <c r="D811" s="20" t="inlineStr">
        <is>
          <t>05-06-2026</t>
        </is>
      </c>
      <c r="E811" s="37" t="n">
        <v>9.550000000000001</v>
      </c>
      <c r="F811" s="38" t="n">
        <v>95.5</v>
      </c>
      <c r="G811" s="39" t="n">
        <v>764800</v>
      </c>
      <c r="H811" s="39" t="n">
        <v>764800</v>
      </c>
      <c r="I811" s="39" t="n">
        <v>41153.52380952377</v>
      </c>
      <c r="J811" s="39">
        <f>IF(E811&gt;0, (G811-I811)/E811, "")</f>
        <v/>
      </c>
      <c r="K811" s="39">
        <f>IF(F811&gt;0, (G811-I811)/F811, "")</f>
        <v/>
      </c>
      <c r="L811" s="40" t="n">
        <v>39.23</v>
      </c>
      <c r="M811" s="39">
        <f>IF(AND(ISNUMBER(L811), L811&gt;0), (J811/L811)*42, "")</f>
        <v/>
      </c>
      <c r="N811" s="39">
        <f>IF(M811&lt;&gt;"", M811/10, "")</f>
        <v/>
      </c>
      <c r="O811" s="39">
        <f>M811</f>
        <v/>
      </c>
      <c r="P811" s="39">
        <f>IF(AND(M811&lt;&gt;"", J811&lt;&gt;""), M811-J811, "")</f>
        <v/>
      </c>
      <c r="Q811" s="41" t="inlineStr">
        <is>
          <t>Matched</t>
        </is>
      </c>
      <c r="R811" s="21" t="inlineStr">
        <is>
          <t>Deductions: Oil: ₹41,154</t>
        </is>
      </c>
    </row>
    <row r="812">
      <c r="A812" s="26" t="n">
        <v>811</v>
      </c>
      <c r="B812" s="27" t="inlineStr">
        <is>
          <t>Reyansh Agro Industries</t>
        </is>
      </c>
      <c r="C812" s="27" t="inlineStr">
        <is>
          <t>INWDMSD27/0795 / PO:0284</t>
        </is>
      </c>
      <c r="D812" s="26" t="inlineStr">
        <is>
          <t>05-06-2026</t>
        </is>
      </c>
      <c r="E812" s="32" t="n">
        <v>9.52</v>
      </c>
      <c r="F812" s="33" t="n">
        <v>95.2</v>
      </c>
      <c r="G812" s="34" t="n">
        <v>761600</v>
      </c>
      <c r="H812" s="34" t="n">
        <v>761600</v>
      </c>
      <c r="I812" s="34" t="n">
        <v>45152.00000000004</v>
      </c>
      <c r="J812" s="34">
        <f>IF(E812&gt;0, (G812-I812)/E812, "")</f>
        <v/>
      </c>
      <c r="K812" s="34">
        <f>IF(F812&gt;0, (G812-I812)/F812, "")</f>
        <v/>
      </c>
      <c r="L812" s="35" t="n">
        <v>39.19</v>
      </c>
      <c r="M812" s="34">
        <f>IF(AND(ISNUMBER(L812), L812&gt;0), (J812/L812)*42, "")</f>
        <v/>
      </c>
      <c r="N812" s="34">
        <f>IF(M812&lt;&gt;"", M812/10, "")</f>
        <v/>
      </c>
      <c r="O812" s="34">
        <f>M812</f>
        <v/>
      </c>
      <c r="P812" s="34">
        <f>IF(AND(M812&lt;&gt;"", J812&lt;&gt;""), M812-J812, "")</f>
        <v/>
      </c>
      <c r="Q812" s="41" t="inlineStr">
        <is>
          <t>Matched</t>
        </is>
      </c>
      <c r="R812" s="27" t="inlineStr">
        <is>
          <t>Deductions: Oil: ₹45,152</t>
        </is>
      </c>
    </row>
    <row r="813">
      <c r="A813" s="20" t="n">
        <v>812</v>
      </c>
      <c r="B813" s="21" t="inlineStr">
        <is>
          <t>Mittal Trading Company</t>
        </is>
      </c>
      <c r="C813" s="21" t="inlineStr">
        <is>
          <t>INWDMSD27/0796 / PO:0304</t>
        </is>
      </c>
      <c r="D813" s="20" t="inlineStr">
        <is>
          <t>05-06-2026</t>
        </is>
      </c>
      <c r="E813" s="37" t="n">
        <v>30.4</v>
      </c>
      <c r="F813" s="38" t="n">
        <v>304</v>
      </c>
      <c r="G813" s="39" t="n">
        <v>2456818.75</v>
      </c>
      <c r="H813" s="39" t="n">
        <v>2456818.75</v>
      </c>
      <c r="I813" s="39" t="n">
        <v>92611.86494047625</v>
      </c>
      <c r="J813" s="39">
        <f>IF(E813&gt;0, (G813-I813)/E813, "")</f>
        <v/>
      </c>
      <c r="K813" s="39">
        <f>IF(F813&gt;0, (G813-I813)/F813, "")</f>
        <v/>
      </c>
      <c r="L813" s="40" t="n">
        <v>40.72</v>
      </c>
      <c r="M813" s="39">
        <f>IF(AND(ISNUMBER(L813), L813&gt;0), (J813/L813)*42, "")</f>
        <v/>
      </c>
      <c r="N813" s="39">
        <f>IF(M813&lt;&gt;"", M813/10, "")</f>
        <v/>
      </c>
      <c r="O813" s="39">
        <f>M813</f>
        <v/>
      </c>
      <c r="P813" s="39">
        <f>IF(AND(M813&lt;&gt;"", J813&lt;&gt;""), M813-J813, "")</f>
        <v/>
      </c>
      <c r="Q813" s="41" t="inlineStr">
        <is>
          <t>Matched</t>
        </is>
      </c>
      <c r="R813" s="21" t="inlineStr">
        <is>
          <t>Deductions: Oil: ₹74,874, Shortage: ₹2,019, Bardana: ₹5,400</t>
        </is>
      </c>
    </row>
    <row r="814">
      <c r="A814" s="26" t="n">
        <v>813</v>
      </c>
      <c r="B814" s="27" t="inlineStr">
        <is>
          <t>Bhawani Trading Company</t>
        </is>
      </c>
      <c r="C814" s="27" t="inlineStr">
        <is>
          <t>INWDMSD27/0797 / PO:0306</t>
        </is>
      </c>
      <c r="D814" s="26" t="inlineStr">
        <is>
          <t>05-06-2026</t>
        </is>
      </c>
      <c r="E814" s="32" t="n">
        <v>29.5</v>
      </c>
      <c r="F814" s="33" t="n">
        <v>295</v>
      </c>
      <c r="G814" s="34" t="n">
        <v>2382980</v>
      </c>
      <c r="H814" s="34" t="n">
        <v>2381317.4</v>
      </c>
      <c r="I814" s="34" t="n">
        <v>133591.7994466667</v>
      </c>
      <c r="J814" s="34">
        <f>IF(E814&gt;0, (G814-I814)/E814, "")</f>
        <v/>
      </c>
      <c r="K814" s="34">
        <f>IF(F814&gt;0, (G814-I814)/F814, "")</f>
        <v/>
      </c>
      <c r="L814" s="35" t="n">
        <v>39.97</v>
      </c>
      <c r="M814" s="34">
        <f>IF(AND(ISNUMBER(L814), L814&gt;0), (J814/L814)*42, "")</f>
        <v/>
      </c>
      <c r="N814" s="34">
        <f>IF(M814&lt;&gt;"", M814/10, "")</f>
        <v/>
      </c>
      <c r="O814" s="34">
        <f>M814</f>
        <v/>
      </c>
      <c r="P814" s="34">
        <f>IF(AND(M814&lt;&gt;"", J814&lt;&gt;""), M814-J814, "")</f>
        <v/>
      </c>
      <c r="Q814" s="36" t="inlineStr">
        <is>
          <t>Amount Discrepancy</t>
        </is>
      </c>
      <c r="R814" s="27" t="inlineStr">
        <is>
          <t>Debit Y vs Lab AN diff: ₹-1,662.60 | Deductions: Oil: ₹115,097, Bardana: ₹5,640, Brokerage: ₹1,663</t>
        </is>
      </c>
    </row>
    <row r="815">
      <c r="A815" s="20" t="n">
        <v>814</v>
      </c>
      <c r="B815" s="21" t="inlineStr">
        <is>
          <t>Jai Sri Rama Trading Company</t>
        </is>
      </c>
      <c r="C815" s="21" t="inlineStr">
        <is>
          <t>INWDMSD27/0798 / PO:0305</t>
        </is>
      </c>
      <c r="D815" s="20" t="inlineStr">
        <is>
          <t>05-06-2026</t>
        </is>
      </c>
      <c r="E815" s="37" t="n">
        <v>30.46</v>
      </c>
      <c r="F815" s="38" t="n">
        <v>304.6</v>
      </c>
      <c r="G815" s="39" t="n">
        <v>2462875</v>
      </c>
      <c r="H815" s="39" t="n">
        <v>2462875</v>
      </c>
      <c r="I815" s="39" t="n">
        <v>160023.3904761905</v>
      </c>
      <c r="J815" s="39">
        <f>IF(E815&gt;0, (G815-I815)/E815, "")</f>
        <v/>
      </c>
      <c r="K815" s="39">
        <f>IF(F815&gt;0, (G815-I815)/F815, "")</f>
        <v/>
      </c>
      <c r="L815" s="40" t="n">
        <v>39.61</v>
      </c>
      <c r="M815" s="39">
        <f>IF(AND(ISNUMBER(L815), L815&gt;0), (J815/L815)*42, "")</f>
        <v/>
      </c>
      <c r="N815" s="39">
        <f>IF(M815&lt;&gt;"", M815/10, "")</f>
        <v/>
      </c>
      <c r="O815" s="39">
        <f>M815</f>
        <v/>
      </c>
      <c r="P815" s="39">
        <f>IF(AND(M815&lt;&gt;"", J815&lt;&gt;""), M815-J815, "")</f>
        <v/>
      </c>
      <c r="Q815" s="41" t="inlineStr">
        <is>
          <t>Matched</t>
        </is>
      </c>
      <c r="R815" s="21" t="inlineStr">
        <is>
          <t>Deductions: Oil: ₹140,149, Shortage: ₹3,230, Bardana: ₹6,300</t>
        </is>
      </c>
    </row>
    <row r="816">
      <c r="A816" s="26" t="n">
        <v>815</v>
      </c>
      <c r="B816" s="27" t="inlineStr">
        <is>
          <t>Reyansh Agro Industries</t>
        </is>
      </c>
      <c r="C816" s="27" t="inlineStr">
        <is>
          <t>INWDMSD27/0799 / PO:0284</t>
        </is>
      </c>
      <c r="D816" s="26" t="inlineStr">
        <is>
          <t>05-06-2026</t>
        </is>
      </c>
      <c r="E816" s="32" t="n">
        <v>9.559999999999999</v>
      </c>
      <c r="F816" s="33" t="n">
        <v>95.59999999999999</v>
      </c>
      <c r="G816" s="34" t="n">
        <v>766400</v>
      </c>
      <c r="H816" s="34" t="n">
        <v>766400</v>
      </c>
      <c r="I816" s="34" t="n">
        <v>37852.57142857143</v>
      </c>
      <c r="J816" s="34">
        <f>IF(E816&gt;0, (G816-I816)/E816, "")</f>
        <v/>
      </c>
      <c r="K816" s="34">
        <f>IF(F816&gt;0, (G816-I816)/F816, "")</f>
        <v/>
      </c>
      <c r="L816" s="35" t="n">
        <v>39.61</v>
      </c>
      <c r="M816" s="34">
        <f>IF(AND(ISNUMBER(L816), L816&gt;0), (J816/L816)*42, "")</f>
        <v/>
      </c>
      <c r="N816" s="34">
        <f>IF(M816&lt;&gt;"", M816/10, "")</f>
        <v/>
      </c>
      <c r="O816" s="34">
        <f>M816</f>
        <v/>
      </c>
      <c r="P816" s="34">
        <f>IF(AND(M816&lt;&gt;"", J816&lt;&gt;""), M816-J816, "")</f>
        <v/>
      </c>
      <c r="Q816" s="41" t="inlineStr">
        <is>
          <t>Matched</t>
        </is>
      </c>
      <c r="R816" s="27" t="inlineStr">
        <is>
          <t>Deductions: Oil: ₹37,773, Shortage: ₹80</t>
        </is>
      </c>
    </row>
    <row r="817">
      <c r="A817" s="20" t="n">
        <v>816</v>
      </c>
      <c r="B817" s="21" t="inlineStr">
        <is>
          <t>Reyansh Agro Industries</t>
        </is>
      </c>
      <c r="C817" s="21" t="inlineStr">
        <is>
          <t>INWDMSD27/0800 / PO:0284</t>
        </is>
      </c>
      <c r="D817" s="20" t="inlineStr">
        <is>
          <t>05-06-2026</t>
        </is>
      </c>
      <c r="E817" s="37" t="n">
        <v>8.790000000000001</v>
      </c>
      <c r="F817" s="38" t="n">
        <v>87.90000000000001</v>
      </c>
      <c r="G817" s="39" t="n">
        <v>704800</v>
      </c>
      <c r="H817" s="39" t="n">
        <v>704800</v>
      </c>
      <c r="I817" s="39" t="n">
        <v>30030.09523809526</v>
      </c>
      <c r="J817" s="39">
        <f>IF(E817&gt;0, (G817-I817)/E817, "")</f>
        <v/>
      </c>
      <c r="K817" s="39">
        <f>IF(F817&gt;0, (G817-I817)/F817, "")</f>
        <v/>
      </c>
      <c r="L817" s="40" t="n">
        <v>40.12</v>
      </c>
      <c r="M817" s="39">
        <f>IF(AND(ISNUMBER(L817), L817&gt;0), (J817/L817)*42, "")</f>
        <v/>
      </c>
      <c r="N817" s="39">
        <f>IF(M817&lt;&gt;"", M817/10, "")</f>
        <v/>
      </c>
      <c r="O817" s="39">
        <f>M817</f>
        <v/>
      </c>
      <c r="P817" s="39">
        <f>IF(AND(M817&lt;&gt;"", J817&lt;&gt;""), M817-J817, "")</f>
        <v/>
      </c>
      <c r="Q817" s="41" t="inlineStr">
        <is>
          <t>Matched</t>
        </is>
      </c>
      <c r="R817" s="21" t="inlineStr">
        <is>
          <t>Deductions: Oil: ₹29,870, Shortage: ₹160</t>
        </is>
      </c>
    </row>
    <row r="818">
      <c r="A818" s="26" t="n">
        <v>817</v>
      </c>
      <c r="B818" s="27" t="inlineStr">
        <is>
          <t>Reyansh Agro Industries</t>
        </is>
      </c>
      <c r="C818" s="27" t="inlineStr">
        <is>
          <t>INWDMSD27/0801 / PO:0284</t>
        </is>
      </c>
      <c r="D818" s="26" t="inlineStr">
        <is>
          <t>05-06-2026</t>
        </is>
      </c>
      <c r="E818" s="32" t="n">
        <v>9.559999999999999</v>
      </c>
      <c r="F818" s="33" t="n">
        <v>95.59999999999999</v>
      </c>
      <c r="G818" s="34" t="n">
        <v>765600</v>
      </c>
      <c r="H818" s="34" t="n">
        <v>765600</v>
      </c>
      <c r="I818" s="34" t="n">
        <v>34087.42857142853</v>
      </c>
      <c r="J818" s="34">
        <f>IF(E818&gt;0, (G818-I818)/E818, "")</f>
        <v/>
      </c>
      <c r="K818" s="34">
        <f>IF(F818&gt;0, (G818-I818)/F818, "")</f>
        <v/>
      </c>
      <c r="L818" s="35" t="n">
        <v>39.86</v>
      </c>
      <c r="M818" s="34">
        <f>IF(AND(ISNUMBER(L818), L818&gt;0), (J818/L818)*42, "")</f>
        <v/>
      </c>
      <c r="N818" s="34">
        <f>IF(M818&lt;&gt;"", M818/10, "")</f>
        <v/>
      </c>
      <c r="O818" s="34">
        <f>M818</f>
        <v/>
      </c>
      <c r="P818" s="34">
        <f>IF(AND(M818&lt;&gt;"", J818&lt;&gt;""), M818-J818, "")</f>
        <v/>
      </c>
      <c r="Q818" s="41" t="inlineStr">
        <is>
          <t>Matched</t>
        </is>
      </c>
      <c r="R818" s="27" t="inlineStr">
        <is>
          <t>Deductions: Oil: ₹34,087</t>
        </is>
      </c>
    </row>
    <row r="819">
      <c r="A819" s="20" t="n">
        <v>818</v>
      </c>
      <c r="B819" s="21" t="inlineStr">
        <is>
          <t>Reyansh Agro Industries</t>
        </is>
      </c>
      <c r="C819" s="21" t="inlineStr">
        <is>
          <t>INWDMSD27/0802 / PO:0284</t>
        </is>
      </c>
      <c r="D819" s="20" t="inlineStr">
        <is>
          <t>05-06-2026</t>
        </is>
      </c>
      <c r="E819" s="37" t="n">
        <v>9.050000000000001</v>
      </c>
      <c r="F819" s="38" t="n">
        <v>90.5</v>
      </c>
      <c r="G819" s="39" t="n">
        <v>725600</v>
      </c>
      <c r="H819" s="39" t="n">
        <v>725600</v>
      </c>
      <c r="I819" s="39" t="n">
        <v>37649.33333333336</v>
      </c>
      <c r="J819" s="39">
        <f>IF(E819&gt;0, (G819-I819)/E819, "")</f>
        <v/>
      </c>
      <c r="K819" s="39">
        <f>IF(F819&gt;0, (G819-I819)/F819, "")</f>
        <v/>
      </c>
      <c r="L819" s="40" t="n">
        <v>39.35</v>
      </c>
      <c r="M819" s="39">
        <f>IF(AND(ISNUMBER(L819), L819&gt;0), (J819/L819)*42, "")</f>
        <v/>
      </c>
      <c r="N819" s="39">
        <f>IF(M819&lt;&gt;"", M819/10, "")</f>
        <v/>
      </c>
      <c r="O819" s="39">
        <f>M819</f>
        <v/>
      </c>
      <c r="P819" s="39">
        <f>IF(AND(M819&lt;&gt;"", J819&lt;&gt;""), M819-J819, "")</f>
        <v/>
      </c>
      <c r="Q819" s="41" t="inlineStr">
        <is>
          <t>Matched</t>
        </is>
      </c>
      <c r="R819" s="21" t="inlineStr">
        <is>
          <t>Deductions: Oil: ₹37,489, Shortage: ₹160</t>
        </is>
      </c>
    </row>
    <row r="820">
      <c r="A820" s="26" t="n">
        <v>819</v>
      </c>
      <c r="B820" s="27" t="inlineStr">
        <is>
          <t>Tetarwal Trading Company</t>
        </is>
      </c>
      <c r="C820" s="27" t="inlineStr">
        <is>
          <t>INWDMSD27/0803 / PO:0308</t>
        </is>
      </c>
      <c r="D820" s="26" t="inlineStr">
        <is>
          <t>05-06-2026</t>
        </is>
      </c>
      <c r="E820" s="32" t="n">
        <v>43.85</v>
      </c>
      <c r="F820" s="33" t="n">
        <v>438.5</v>
      </c>
      <c r="G820" s="34" t="n">
        <v>3549770</v>
      </c>
      <c r="H820" s="34" t="n">
        <v>3549770</v>
      </c>
      <c r="I820" s="34" t="n">
        <v>187107.8800000002</v>
      </c>
      <c r="J820" s="34">
        <f>IF(E820&gt;0, (G820-I820)/E820, "")</f>
        <v/>
      </c>
      <c r="K820" s="34">
        <f>IF(F820&gt;0, (G820-I820)/F820, "")</f>
        <v/>
      </c>
      <c r="L820" s="35" t="n">
        <v>40.26</v>
      </c>
      <c r="M820" s="34">
        <f>IF(AND(ISNUMBER(L820), L820&gt;0), (J820/L820)*42, "")</f>
        <v/>
      </c>
      <c r="N820" s="34">
        <f>IF(M820&lt;&gt;"", M820/10, "")</f>
        <v/>
      </c>
      <c r="O820" s="34">
        <f>M820</f>
        <v/>
      </c>
      <c r="P820" s="34">
        <f>IF(AND(M820&lt;&gt;"", J820&lt;&gt;""), M820-J820, "")</f>
        <v/>
      </c>
      <c r="Q820" s="41" t="inlineStr">
        <is>
          <t>Matched</t>
        </is>
      </c>
      <c r="R820" s="27" t="inlineStr">
        <is>
          <t>Deductions: Oil: ₹147,062, Shortage: ₹8,882, Bardana: ₹10,810, Brokerage: ₹6,154</t>
        </is>
      </c>
    </row>
    <row r="821">
      <c r="A821" s="20" t="n">
        <v>820</v>
      </c>
      <c r="B821" s="21" t="inlineStr">
        <is>
          <t>Jai Sri Rama Trading Company</t>
        </is>
      </c>
      <c r="C821" s="21" t="inlineStr">
        <is>
          <t>INWDMSD27/0804 / PO:0297</t>
        </is>
      </c>
      <c r="D821" s="20" t="inlineStr">
        <is>
          <t>05-06-2026</t>
        </is>
      </c>
      <c r="E821" s="37" t="n">
        <v>29.7</v>
      </c>
      <c r="F821" s="38" t="n">
        <v>297</v>
      </c>
      <c r="G821" s="39" t="n">
        <v>2391450</v>
      </c>
      <c r="H821" s="39" t="n">
        <v>2391450</v>
      </c>
      <c r="I821" s="39" t="n">
        <v>165891.3314285715</v>
      </c>
      <c r="J821" s="39">
        <f>IF(E821&gt;0, (G821-I821)/E821, "")</f>
        <v/>
      </c>
      <c r="K821" s="39">
        <f>IF(F821&gt;0, (G821-I821)/F821, "")</f>
        <v/>
      </c>
      <c r="L821" s="40" t="n">
        <v>39.51</v>
      </c>
      <c r="M821" s="39">
        <f>IF(AND(ISNUMBER(L821), L821&gt;0), (J821/L821)*42, "")</f>
        <v/>
      </c>
      <c r="N821" s="39">
        <f>IF(M821&lt;&gt;"", M821/10, "")</f>
        <v/>
      </c>
      <c r="O821" s="39">
        <f>M821</f>
        <v/>
      </c>
      <c r="P821" s="39">
        <f>IF(AND(M821&lt;&gt;"", J821&lt;&gt;""), M821-J821, "")</f>
        <v/>
      </c>
      <c r="Q821" s="41" t="inlineStr">
        <is>
          <t>Matched</t>
        </is>
      </c>
      <c r="R821" s="21" t="inlineStr">
        <is>
          <t>Deductions: Oil: ₹141,779, Shortage: ₹8,025, Bardana: ₹7,000</t>
        </is>
      </c>
    </row>
    <row r="822">
      <c r="A822" s="26" t="n">
        <v>821</v>
      </c>
      <c r="B822" s="27" t="inlineStr">
        <is>
          <t>Reyansh Agro Industries</t>
        </is>
      </c>
      <c r="C822" s="27" t="inlineStr">
        <is>
          <t>INWDMSD27/0805 / PO:0284</t>
        </is>
      </c>
      <c r="D822" s="26" t="inlineStr">
        <is>
          <t>05-06-2026</t>
        </is>
      </c>
      <c r="E822" s="32" t="n">
        <v>9.1</v>
      </c>
      <c r="F822" s="33" t="n">
        <v>91</v>
      </c>
      <c r="G822" s="34" t="n">
        <v>728000</v>
      </c>
      <c r="H822" s="34" t="n">
        <v>728000</v>
      </c>
      <c r="I822" s="34" t="n">
        <v>33800.00000000005</v>
      </c>
      <c r="J822" s="34">
        <f>IF(E822&gt;0, (G822-I822)/E822, "")</f>
        <v/>
      </c>
      <c r="K822" s="34">
        <f>IF(F822&gt;0, (G822-I822)/F822, "")</f>
        <v/>
      </c>
      <c r="L822" s="35" t="n">
        <v>40.09</v>
      </c>
      <c r="M822" s="34">
        <f>IF(AND(ISNUMBER(L822), L822&gt;0), (J822/L822)*42, "")</f>
        <v/>
      </c>
      <c r="N822" s="34">
        <f>IF(M822&lt;&gt;"", M822/10, "")</f>
        <v/>
      </c>
      <c r="O822" s="34">
        <f>M822</f>
        <v/>
      </c>
      <c r="P822" s="34">
        <f>IF(AND(M822&lt;&gt;"", J822&lt;&gt;""), M822-J822, "")</f>
        <v/>
      </c>
      <c r="Q822" s="41" t="inlineStr">
        <is>
          <t>Matched</t>
        </is>
      </c>
      <c r="R822" s="27" t="inlineStr">
        <is>
          <t>Deductions: Oil: ₹33,800</t>
        </is>
      </c>
    </row>
    <row r="823">
      <c r="A823" s="20" t="n">
        <v>822</v>
      </c>
      <c r="B823" s="21" t="inlineStr">
        <is>
          <t>Reyansh Agro Industries</t>
        </is>
      </c>
      <c r="C823" s="21" t="inlineStr">
        <is>
          <t>INWDMSD27/0806 / PO:0284</t>
        </is>
      </c>
      <c r="D823" s="20" t="inlineStr">
        <is>
          <t>05-06-2026</t>
        </is>
      </c>
      <c r="E823" s="37" t="n">
        <v>9.109999999999999</v>
      </c>
      <c r="F823" s="38" t="n">
        <v>91.09999999999999</v>
      </c>
      <c r="G823" s="39" t="n">
        <v>729600</v>
      </c>
      <c r="H823" s="39" t="n">
        <v>729600</v>
      </c>
      <c r="I823" s="39" t="n">
        <v>34048.00000000001</v>
      </c>
      <c r="J823" s="39">
        <f>IF(E823&gt;0, (G823-I823)/E823, "")</f>
        <v/>
      </c>
      <c r="K823" s="39">
        <f>IF(F823&gt;0, (G823-I823)/F823, "")</f>
        <v/>
      </c>
      <c r="L823" s="40" t="n">
        <v>40.02</v>
      </c>
      <c r="M823" s="39">
        <f>IF(AND(ISNUMBER(L823), L823&gt;0), (J823/L823)*42, "")</f>
        <v/>
      </c>
      <c r="N823" s="39">
        <f>IF(M823&lt;&gt;"", M823/10, "")</f>
        <v/>
      </c>
      <c r="O823" s="39">
        <f>M823</f>
        <v/>
      </c>
      <c r="P823" s="39">
        <f>IF(AND(M823&lt;&gt;"", J823&lt;&gt;""), M823-J823, "")</f>
        <v/>
      </c>
      <c r="Q823" s="41" t="inlineStr">
        <is>
          <t>Matched</t>
        </is>
      </c>
      <c r="R823" s="21" t="inlineStr">
        <is>
          <t>Deductions: Oil: ₹34,048</t>
        </is>
      </c>
    </row>
    <row r="824">
      <c r="A824" s="26" t="n">
        <v>823</v>
      </c>
      <c r="B824" s="27" t="inlineStr">
        <is>
          <t>Reyansh Agro Industries</t>
        </is>
      </c>
      <c r="C824" s="27" t="inlineStr">
        <is>
          <t>INWDMSD27/0807 / PO:0284</t>
        </is>
      </c>
      <c r="D824" s="26" t="inlineStr">
        <is>
          <t>06-06-2026</t>
        </is>
      </c>
      <c r="E824" s="32" t="n">
        <v>9.470000000000001</v>
      </c>
      <c r="F824" s="33" t="n">
        <v>94.7</v>
      </c>
      <c r="G824" s="34" t="n">
        <v>757600</v>
      </c>
      <c r="H824" s="34" t="n">
        <v>757600</v>
      </c>
      <c r="I824" s="34" t="n">
        <v>34813.5238095238</v>
      </c>
      <c r="J824" s="34">
        <f>IF(E824&gt;0, (G824-I824)/E824, "")</f>
        <v/>
      </c>
      <c r="K824" s="34">
        <f>IF(F824&gt;0, (G824-I824)/F824, "")</f>
        <v/>
      </c>
      <c r="L824" s="35" t="n">
        <v>38.88</v>
      </c>
      <c r="M824" s="34">
        <f>IF(AND(ISNUMBER(L824), L824&gt;0), (J824/L824)*42, "")</f>
        <v/>
      </c>
      <c r="N824" s="34">
        <f>IF(M824&lt;&gt;"", M824/10, "")</f>
        <v/>
      </c>
      <c r="O824" s="34">
        <f>M824</f>
        <v/>
      </c>
      <c r="P824" s="34">
        <f>IF(AND(M824&lt;&gt;"", J824&lt;&gt;""), M824-J824, "")</f>
        <v/>
      </c>
      <c r="Q824" s="41" t="inlineStr">
        <is>
          <t>Matched</t>
        </is>
      </c>
      <c r="R824" s="27" t="inlineStr">
        <is>
          <t>Deductions: Oil: ₹34,814</t>
        </is>
      </c>
    </row>
    <row r="825">
      <c r="A825" s="20" t="n">
        <v>824</v>
      </c>
      <c r="B825" s="21" t="inlineStr">
        <is>
          <t>Reyansh Agro Industries</t>
        </is>
      </c>
      <c r="C825" s="21" t="inlineStr">
        <is>
          <t>INWDMSD27/0808 / PO:0284</t>
        </is>
      </c>
      <c r="D825" s="20" t="inlineStr">
        <is>
          <t>06-06-2026</t>
        </is>
      </c>
      <c r="E825" s="37" t="n">
        <v>9.370000000000001</v>
      </c>
      <c r="F825" s="38" t="n">
        <v>93.7</v>
      </c>
      <c r="G825" s="39" t="n">
        <v>750400</v>
      </c>
      <c r="H825" s="39" t="n">
        <v>750400</v>
      </c>
      <c r="I825" s="39" t="n">
        <v>49040.00000000005</v>
      </c>
      <c r="J825" s="39">
        <f>IF(E825&gt;0, (G825-I825)/E825, "")</f>
        <v/>
      </c>
      <c r="K825" s="39">
        <f>IF(F825&gt;0, (G825-I825)/F825, "")</f>
        <v/>
      </c>
      <c r="L825" s="40" t="n">
        <v>39.95</v>
      </c>
      <c r="M825" s="39">
        <f>IF(AND(ISNUMBER(L825), L825&gt;0), (J825/L825)*42, "")</f>
        <v/>
      </c>
      <c r="N825" s="39">
        <f>IF(M825&lt;&gt;"", M825/10, "")</f>
        <v/>
      </c>
      <c r="O825" s="39">
        <f>M825</f>
        <v/>
      </c>
      <c r="P825" s="39">
        <f>IF(AND(M825&lt;&gt;"", J825&lt;&gt;""), M825-J825, "")</f>
        <v/>
      </c>
      <c r="Q825" s="41" t="inlineStr">
        <is>
          <t>Matched</t>
        </is>
      </c>
      <c r="R825" s="21" t="inlineStr">
        <is>
          <t>Deductions: Oil: ₹48,240, Shortage: ₹800</t>
        </is>
      </c>
    </row>
    <row r="826">
      <c r="A826" s="26" t="n">
        <v>825</v>
      </c>
      <c r="B826" s="27" t="inlineStr">
        <is>
          <t>Bhawani Trading Company</t>
        </is>
      </c>
      <c r="C826" s="27" t="inlineStr">
        <is>
          <t>INWDMSD27/0809 / PO:0306</t>
        </is>
      </c>
      <c r="D826" s="26" t="inlineStr">
        <is>
          <t>06-06-2026</t>
        </is>
      </c>
      <c r="E826" s="32" t="n">
        <v>25.89</v>
      </c>
      <c r="F826" s="33" t="n">
        <v>258.9</v>
      </c>
      <c r="G826" s="34" t="n">
        <v>2091258.4</v>
      </c>
      <c r="H826" s="34" t="n">
        <v>2089810</v>
      </c>
      <c r="I826" s="34" t="n">
        <v>122332.5638571427</v>
      </c>
      <c r="J826" s="34">
        <f>IF(E826&gt;0, (G826-I826)/E826, "")</f>
        <v/>
      </c>
      <c r="K826" s="34">
        <f>IF(F826&gt;0, (G826-I826)/F826, "")</f>
        <v/>
      </c>
      <c r="L826" s="35" t="n">
        <v>39.84</v>
      </c>
      <c r="M826" s="34">
        <f>IF(AND(ISNUMBER(L826), L826&gt;0), (J826/L826)*42, "")</f>
        <v/>
      </c>
      <c r="N826" s="34">
        <f>IF(M826&lt;&gt;"", M826/10, "")</f>
        <v/>
      </c>
      <c r="O826" s="34">
        <f>M826</f>
        <v/>
      </c>
      <c r="P826" s="34">
        <f>IF(AND(M826&lt;&gt;"", J826&lt;&gt;""), M826-J826, "")</f>
        <v/>
      </c>
      <c r="Q826" s="36" t="inlineStr">
        <is>
          <t>Amount Discrepancy</t>
        </is>
      </c>
      <c r="R826" s="27" t="inlineStr">
        <is>
          <t>Debit Y vs Lab AN diff: ₹-1,448.40 | Deductions: Oil: ₹107,476, Bardana: ₹4,840, Brokerage: ₹1,448</t>
        </is>
      </c>
    </row>
    <row r="827">
      <c r="A827" s="20" t="n">
        <v>826</v>
      </c>
      <c r="B827" s="21" t="inlineStr">
        <is>
          <t>Goyal Agri Products</t>
        </is>
      </c>
      <c r="C827" s="21" t="inlineStr">
        <is>
          <t>INWDMSD27/0810 / PO:0314</t>
        </is>
      </c>
      <c r="D827" s="20" t="inlineStr">
        <is>
          <t>06-06-2026</t>
        </is>
      </c>
      <c r="E827" s="37" t="n">
        <v>16.16</v>
      </c>
      <c r="F827" s="38" t="n">
        <v>161.6</v>
      </c>
      <c r="G827" s="39" t="n">
        <v>1306535</v>
      </c>
      <c r="H827" s="39" t="n">
        <v>1306535</v>
      </c>
      <c r="I827" s="39" t="n">
        <v>95710.14438095246</v>
      </c>
      <c r="J827" s="39">
        <f>IF(E827&gt;0, (G827-I827)/E827, "")</f>
        <v/>
      </c>
      <c r="K827" s="39">
        <f>IF(F827&gt;0, (G827-I827)/F827, "")</f>
        <v/>
      </c>
      <c r="L827" s="40" t="n">
        <v>39.37</v>
      </c>
      <c r="M827" s="39">
        <f>IF(AND(ISNUMBER(L827), L827&gt;0), (J827/L827)*42, "")</f>
        <v/>
      </c>
      <c r="N827" s="39">
        <f>IF(M827&lt;&gt;"", M827/10, "")</f>
        <v/>
      </c>
      <c r="O827" s="39">
        <f>M827</f>
        <v/>
      </c>
      <c r="P827" s="39">
        <f>IF(AND(M827&lt;&gt;"", J827&lt;&gt;""), M827-J827, "")</f>
        <v/>
      </c>
      <c r="Q827" s="41" t="inlineStr">
        <is>
          <t>Matched</t>
        </is>
      </c>
      <c r="R827" s="21" t="inlineStr">
        <is>
          <t>Deductions: Oil: ₹81,814, Shortage: ₹1,615, Bardana: ₹4,050</t>
        </is>
      </c>
    </row>
    <row r="828">
      <c r="A828" s="26" t="n">
        <v>827</v>
      </c>
      <c r="B828" s="27" t="inlineStr">
        <is>
          <t>Ashwinder Kumar Rajan Rai</t>
        </is>
      </c>
      <c r="C828" s="27" t="inlineStr">
        <is>
          <t>INWDMSD27/0811 / PO:0290</t>
        </is>
      </c>
      <c r="D828" s="26" t="inlineStr">
        <is>
          <t>06-06-2026</t>
        </is>
      </c>
      <c r="E828" s="32" t="n">
        <v>35.19</v>
      </c>
      <c r="F828" s="33" t="n">
        <v>351.9</v>
      </c>
      <c r="G828" s="34" t="n">
        <v>2855655</v>
      </c>
      <c r="H828" s="34" t="n">
        <v>2855655</v>
      </c>
      <c r="I828" s="34" t="n">
        <v>162915.5511428574</v>
      </c>
      <c r="J828" s="34">
        <f>IF(E828&gt;0, (G828-I828)/E828, "")</f>
        <v/>
      </c>
      <c r="K828" s="34">
        <f>IF(F828&gt;0, (G828-I828)/F828, "")</f>
        <v/>
      </c>
      <c r="L828" s="35" t="n">
        <v>39.98</v>
      </c>
      <c r="M828" s="34">
        <f>IF(AND(ISNUMBER(L828), L828&gt;0), (J828/L828)*42, "")</f>
        <v/>
      </c>
      <c r="N828" s="34">
        <f>IF(M828&lt;&gt;"", M828/10, "")</f>
        <v/>
      </c>
      <c r="O828" s="34">
        <f>M828</f>
        <v/>
      </c>
      <c r="P828" s="34">
        <f>IF(AND(M828&lt;&gt;"", J828&lt;&gt;""), M828-J828, "")</f>
        <v/>
      </c>
      <c r="Q828" s="41" t="inlineStr">
        <is>
          <t>Matched</t>
        </is>
      </c>
      <c r="R828" s="27" t="inlineStr">
        <is>
          <t>Deductions: Oil: ₹137,343, Shortage: ₹5,265, Bardana: ₹6,600</t>
        </is>
      </c>
    </row>
    <row r="829">
      <c r="A829" s="20" t="n">
        <v>828</v>
      </c>
      <c r="B829" s="21" t="inlineStr">
        <is>
          <t>Kapil Agro Industries</t>
        </is>
      </c>
      <c r="C829" s="21" t="inlineStr">
        <is>
          <t>INWDMSD27/0812 / PO:0292</t>
        </is>
      </c>
      <c r="D829" s="20" t="inlineStr">
        <is>
          <t>06-06-2026</t>
        </is>
      </c>
      <c r="E829" s="37" t="n">
        <v>18.74</v>
      </c>
      <c r="F829" s="38" t="n">
        <v>187.4</v>
      </c>
      <c r="G829" s="39" t="n">
        <v>1526850</v>
      </c>
      <c r="H829" s="39" t="n">
        <v>1526850</v>
      </c>
      <c r="I829" s="39" t="n">
        <v>92665.01714285724</v>
      </c>
      <c r="J829" s="39">
        <f>IF(E829&gt;0, (G829-I829)/E829, "")</f>
        <v/>
      </c>
      <c r="K829" s="39">
        <f>IF(F829&gt;0, (G829-I829)/F829, "")</f>
        <v/>
      </c>
      <c r="L829" s="40" t="n">
        <v>39.94</v>
      </c>
      <c r="M829" s="39">
        <f>IF(AND(ISNUMBER(L829), L829&gt;0), (J829/L829)*42, "")</f>
        <v/>
      </c>
      <c r="N829" s="39">
        <f>IF(M829&lt;&gt;"", M829/10, "")</f>
        <v/>
      </c>
      <c r="O829" s="39">
        <f>M829</f>
        <v/>
      </c>
      <c r="P829" s="39">
        <f>IF(AND(M829&lt;&gt;"", J829&lt;&gt;""), M829-J829, "")</f>
        <v/>
      </c>
      <c r="Q829" s="41" t="inlineStr">
        <is>
          <t>Matched</t>
        </is>
      </c>
      <c r="R829" s="21" t="inlineStr">
        <is>
          <t>Deductions: Oil: ₹74,888, Shortage: ₹8,910, Bardana: ₹3,370</t>
        </is>
      </c>
    </row>
    <row r="830">
      <c r="A830" s="26" t="n">
        <v>829</v>
      </c>
      <c r="B830" s="27" t="inlineStr">
        <is>
          <t>Bhawani Trading Company</t>
        </is>
      </c>
      <c r="C830" s="27" t="inlineStr">
        <is>
          <t>INWDMSD27/0813 / PO:0306</t>
        </is>
      </c>
      <c r="D830" s="26" t="inlineStr">
        <is>
          <t>06-06-2026</t>
        </is>
      </c>
      <c r="E830" s="32" t="n">
        <v>26.43</v>
      </c>
      <c r="F830" s="33" t="n">
        <v>264.3</v>
      </c>
      <c r="G830" s="34" t="n">
        <v>2136509</v>
      </c>
      <c r="H830" s="34" t="n">
        <v>2135030</v>
      </c>
      <c r="I830" s="34" t="n">
        <v>95502.7342857144</v>
      </c>
      <c r="J830" s="34">
        <f>IF(E830&gt;0, (G830-I830)/E830, "")</f>
        <v/>
      </c>
      <c r="K830" s="34">
        <f>IF(F830&gt;0, (G830-I830)/F830, "")</f>
        <v/>
      </c>
      <c r="L830" s="35" t="n">
        <v>40.44</v>
      </c>
      <c r="M830" s="34">
        <f>IF(AND(ISNUMBER(L830), L830&gt;0), (J830/L830)*42, "")</f>
        <v/>
      </c>
      <c r="N830" s="34">
        <f>IF(M830&lt;&gt;"", M830/10, "")</f>
        <v/>
      </c>
      <c r="O830" s="34">
        <f>M830</f>
        <v/>
      </c>
      <c r="P830" s="34">
        <f>IF(AND(M830&lt;&gt;"", J830&lt;&gt;""), M830-J830, "")</f>
        <v/>
      </c>
      <c r="Q830" s="36" t="inlineStr">
        <is>
          <t>Amount Discrepancy</t>
        </is>
      </c>
      <c r="R830" s="27" t="inlineStr">
        <is>
          <t>Debit Y vs Lab AN diff: ₹-1,479.00 | Deductions: Oil: ₹79,301, Shortage: ₹808, Bardana: ₹5,375, Brokerage: ₹1,479</t>
        </is>
      </c>
    </row>
    <row r="831">
      <c r="A831" s="20" t="n">
        <v>830</v>
      </c>
      <c r="B831" s="21" t="inlineStr">
        <is>
          <t>Mahavir Trading Company</t>
        </is>
      </c>
      <c r="C831" s="21" t="inlineStr">
        <is>
          <t>INWDMSD27/0814 / PO:0311</t>
        </is>
      </c>
      <c r="D831" s="20" t="inlineStr">
        <is>
          <t>06-06-2026</t>
        </is>
      </c>
      <c r="E831" s="37" t="n">
        <v>32.32</v>
      </c>
      <c r="F831" s="38" t="n">
        <v>323.2</v>
      </c>
      <c r="G831" s="39" t="n">
        <v>2575190.8</v>
      </c>
      <c r="H831" s="39" t="n">
        <v>2575190.8</v>
      </c>
      <c r="I831" s="39" t="n">
        <v>18554.50226506022</v>
      </c>
      <c r="J831" s="39">
        <f>IF(E831&gt;0, (G831-I831)/E831, "")</f>
        <v/>
      </c>
      <c r="K831" s="39">
        <f>IF(F831&gt;0, (G831-I831)/F831, "")</f>
        <v/>
      </c>
      <c r="L831" s="40" t="n">
        <v>41.32</v>
      </c>
      <c r="M831" s="39">
        <f>IF(AND(ISNUMBER(L831), L831&gt;0), (J831/L831)*42, "")</f>
        <v/>
      </c>
      <c r="N831" s="39">
        <f>IF(M831&lt;&gt;"", M831/10, "")</f>
        <v/>
      </c>
      <c r="O831" s="39">
        <f>M831</f>
        <v/>
      </c>
      <c r="P831" s="39">
        <f>IF(AND(M831&lt;&gt;"", J831&lt;&gt;""), M831-J831, "")</f>
        <v/>
      </c>
      <c r="Q831" s="41" t="inlineStr">
        <is>
          <t>Matched</t>
        </is>
      </c>
      <c r="R831" s="21" t="inlineStr">
        <is>
          <t>Deductions: Oil: ₹11,160, Bardana: ₹7,395</t>
        </is>
      </c>
    </row>
    <row r="832">
      <c r="A832" s="26" t="n">
        <v>831</v>
      </c>
      <c r="B832" s="27" t="inlineStr">
        <is>
          <t>Moreshwar Trading Company</t>
        </is>
      </c>
      <c r="C832" s="27" t="inlineStr">
        <is>
          <t>INWDMSD27/0815 / PO:0307</t>
        </is>
      </c>
      <c r="D832" s="26" t="inlineStr">
        <is>
          <t>06-06-2026</t>
        </is>
      </c>
      <c r="E832" s="32" t="n">
        <v>25.67</v>
      </c>
      <c r="F832" s="33" t="n">
        <v>256.7</v>
      </c>
      <c r="G832" s="34" t="n">
        <v>2079716.25</v>
      </c>
      <c r="H832" s="34" t="n">
        <v>2079716.25</v>
      </c>
      <c r="I832" s="34" t="n">
        <v>185653.8290892857</v>
      </c>
      <c r="J832" s="34">
        <f>IF(E832&gt;0, (G832-I832)/E832, "")</f>
        <v/>
      </c>
      <c r="K832" s="34">
        <f>IF(F832&gt;0, (G832-I832)/F832, "")</f>
        <v/>
      </c>
      <c r="L832" s="35" t="n">
        <v>38.75</v>
      </c>
      <c r="M832" s="34">
        <f>IF(AND(ISNUMBER(L832), L832&gt;0), (J832/L832)*42, "")</f>
        <v/>
      </c>
      <c r="N832" s="34">
        <f>IF(M832&lt;&gt;"", M832/10, "")</f>
        <v/>
      </c>
      <c r="O832" s="34">
        <f>M832</f>
        <v/>
      </c>
      <c r="P832" s="34">
        <f>IF(AND(M832&lt;&gt;"", J832&lt;&gt;""), M832-J832, "")</f>
        <v/>
      </c>
      <c r="Q832" s="41" t="inlineStr">
        <is>
          <t>Matched</t>
        </is>
      </c>
      <c r="R832" s="27" t="inlineStr">
        <is>
          <t>Deductions: Oil: ₹162,416, Shortage: ₹6,864, Bardana: ₹4,400, Brokerage: ₹3,863</t>
        </is>
      </c>
    </row>
    <row r="833">
      <c r="A833" s="20" t="n">
        <v>832</v>
      </c>
      <c r="B833" s="21" t="inlineStr">
        <is>
          <t>Moreshwar Trading Company</t>
        </is>
      </c>
      <c r="C833" s="21" t="inlineStr">
        <is>
          <t>INWDMSD27/0816 / PO:0307</t>
        </is>
      </c>
      <c r="D833" s="20" t="inlineStr">
        <is>
          <t>06-06-2026</t>
        </is>
      </c>
      <c r="E833" s="37" t="n">
        <v>24.87</v>
      </c>
      <c r="F833" s="38" t="n">
        <v>248.7</v>
      </c>
      <c r="G833" s="39" t="n">
        <v>2013905</v>
      </c>
      <c r="H833" s="39" t="n">
        <v>2013905</v>
      </c>
      <c r="I833" s="39" t="n">
        <v>224332.2318809523</v>
      </c>
      <c r="J833" s="39">
        <f>IF(E833&gt;0, (G833-I833)/E833, "")</f>
        <v/>
      </c>
      <c r="K833" s="39">
        <f>IF(F833&gt;0, (G833-I833)/F833, "")</f>
        <v/>
      </c>
      <c r="L833" s="40" t="n">
        <v>37.78</v>
      </c>
      <c r="M833" s="39">
        <f>IF(AND(ISNUMBER(L833), L833&gt;0), (J833/L833)*42, "")</f>
        <v/>
      </c>
      <c r="N833" s="39">
        <f>IF(M833&lt;&gt;"", M833/10, "")</f>
        <v/>
      </c>
      <c r="O833" s="39">
        <f>M833</f>
        <v/>
      </c>
      <c r="P833" s="39">
        <f>IF(AND(M833&lt;&gt;"", J833&lt;&gt;""), M833-J833, "")</f>
        <v/>
      </c>
      <c r="Q833" s="41" t="inlineStr">
        <is>
          <t>Matched</t>
        </is>
      </c>
      <c r="R833" s="21" t="inlineStr">
        <is>
          <t>Deductions: Oil: ₹202,350, Shortage: ₹5,652, Bardana: ₹4,735, Brokerage: ₹3,741</t>
        </is>
      </c>
    </row>
    <row r="834">
      <c r="A834" s="26" t="n">
        <v>833</v>
      </c>
      <c r="B834" s="27" t="inlineStr">
        <is>
          <t>Ashwinder Kumar Rajan Rai</t>
        </is>
      </c>
      <c r="C834" s="27" t="inlineStr">
        <is>
          <t>INWDMSD27/0817 / PO:0315</t>
        </is>
      </c>
      <c r="D834" s="26" t="inlineStr">
        <is>
          <t>06-06-2026</t>
        </is>
      </c>
      <c r="E834" s="32" t="n">
        <v>34.85</v>
      </c>
      <c r="F834" s="33" t="n">
        <v>348.5</v>
      </c>
      <c r="G834" s="34" t="n">
        <v>2807437.5</v>
      </c>
      <c r="H834" s="34" t="n">
        <v>2807437.5</v>
      </c>
      <c r="I834" s="34" t="n">
        <v>118276.25</v>
      </c>
      <c r="J834" s="34">
        <f>IF(E834&gt;0, (G834-I834)/E834, "")</f>
        <v/>
      </c>
      <c r="K834" s="34">
        <f>IF(F834&gt;0, (G834-I834)/F834, "")</f>
        <v/>
      </c>
      <c r="L834" s="35" t="n">
        <v>40.57</v>
      </c>
      <c r="M834" s="34">
        <f>IF(AND(ISNUMBER(L834), L834&gt;0), (J834/L834)*42, "")</f>
        <v/>
      </c>
      <c r="N834" s="34">
        <f>IF(M834&lt;&gt;"", M834/10, "")</f>
        <v/>
      </c>
      <c r="O834" s="34">
        <f>M834</f>
        <v/>
      </c>
      <c r="P834" s="34">
        <f>IF(AND(M834&lt;&gt;"", J834&lt;&gt;""), M834-J834, "")</f>
        <v/>
      </c>
      <c r="Q834" s="41" t="inlineStr">
        <is>
          <t>Matched</t>
        </is>
      </c>
      <c r="R834" s="27" t="inlineStr">
        <is>
          <t>Deductions: Oil: ₹95,587, Shortage: ₹2,012, Bardana: ₹6,640</t>
        </is>
      </c>
    </row>
    <row r="835">
      <c r="A835" s="20" t="n">
        <v>834</v>
      </c>
      <c r="B835" s="21" t="inlineStr">
        <is>
          <t>Jai Sri Rama Trading Company</t>
        </is>
      </c>
      <c r="C835" s="21" t="inlineStr">
        <is>
          <t>INWDMSD27/0818 / PO:0309</t>
        </is>
      </c>
      <c r="D835" s="20" t="inlineStr">
        <is>
          <t>06-06-2026</t>
        </is>
      </c>
      <c r="E835" s="37" t="n">
        <v>24.83</v>
      </c>
      <c r="F835" s="38" t="n">
        <v>248.3</v>
      </c>
      <c r="G835" s="39" t="n">
        <v>2004450</v>
      </c>
      <c r="H835" s="39" t="n">
        <v>2004450</v>
      </c>
      <c r="I835" s="39" t="n">
        <v>186308.4399999999</v>
      </c>
      <c r="J835" s="39">
        <f>IF(E835&gt;0, (G835-I835)/E835, "")</f>
        <v/>
      </c>
      <c r="K835" s="39">
        <f>IF(F835&gt;0, (G835-I835)/F835, "")</f>
        <v/>
      </c>
      <c r="L835" s="40" t="n">
        <v>38.53</v>
      </c>
      <c r="M835" s="39">
        <f>IF(AND(ISNUMBER(L835), L835&gt;0), (J835/L835)*42, "")</f>
        <v/>
      </c>
      <c r="N835" s="39">
        <f>IF(M835&lt;&gt;"", M835/10, "")</f>
        <v/>
      </c>
      <c r="O835" s="39">
        <f>M835</f>
        <v/>
      </c>
      <c r="P835" s="39">
        <f>IF(AND(M835&lt;&gt;"", J835&lt;&gt;""), M835-J835, "")</f>
        <v/>
      </c>
      <c r="Q835" s="41" t="inlineStr">
        <is>
          <t>Matched</t>
        </is>
      </c>
      <c r="R835" s="21" t="inlineStr">
        <is>
          <t>Deductions: Oil: ₹167,515, Shortage: ₹5,635, Bardana: ₹4,740</t>
        </is>
      </c>
    </row>
    <row r="836">
      <c r="A836" s="26" t="n">
        <v>835</v>
      </c>
      <c r="B836" s="27" t="inlineStr">
        <is>
          <t>Moreshwar Trading Company</t>
        </is>
      </c>
      <c r="C836" s="27" t="inlineStr">
        <is>
          <t>INWDMSD27/0819 / PO:0307</t>
        </is>
      </c>
      <c r="D836" s="26" t="inlineStr">
        <is>
          <t>06-06-2026</t>
        </is>
      </c>
      <c r="E836" s="32" t="n">
        <v>24.44</v>
      </c>
      <c r="F836" s="33" t="n">
        <v>244.4</v>
      </c>
      <c r="G836" s="34" t="n">
        <v>1983220</v>
      </c>
      <c r="H836" s="34" t="n">
        <v>1983220</v>
      </c>
      <c r="I836" s="34" t="n">
        <v>166368.3047619048</v>
      </c>
      <c r="J836" s="34">
        <f>IF(E836&gt;0, (G836-I836)/E836, "")</f>
        <v/>
      </c>
      <c r="K836" s="34">
        <f>IF(F836&gt;0, (G836-I836)/F836, "")</f>
        <v/>
      </c>
      <c r="L836" s="35" t="n">
        <v>39.07</v>
      </c>
      <c r="M836" s="34">
        <f>IF(AND(ISNUMBER(L836), L836&gt;0), (J836/L836)*42, "")</f>
        <v/>
      </c>
      <c r="N836" s="34">
        <f>IF(M836&lt;&gt;"", M836/10, "")</f>
        <v/>
      </c>
      <c r="O836" s="34">
        <f>M836</f>
        <v/>
      </c>
      <c r="P836" s="34">
        <f>IF(AND(M836&lt;&gt;"", J836&lt;&gt;""), M836-J836, "")</f>
        <v/>
      </c>
      <c r="Q836" s="41" t="inlineStr">
        <is>
          <t>Matched</t>
        </is>
      </c>
      <c r="R836" s="27" t="inlineStr">
        <is>
          <t>Deductions: Oil: ₹138,353, Shortage: ₹9,690, Bardana: ₹4,725, Brokerage: ₹3,684</t>
        </is>
      </c>
    </row>
    <row r="837">
      <c r="A837" s="20" t="n">
        <v>836</v>
      </c>
      <c r="B837" s="21" t="inlineStr">
        <is>
          <t>Shubham Traders</t>
        </is>
      </c>
      <c r="C837" s="21" t="inlineStr">
        <is>
          <t>INWDMSD27/0820 / PO:0302</t>
        </is>
      </c>
      <c r="D837" s="20" t="inlineStr">
        <is>
          <t>06-06-2026</t>
        </is>
      </c>
      <c r="E837" s="37" t="n">
        <v>31.14</v>
      </c>
      <c r="F837" s="38" t="n">
        <v>311.4</v>
      </c>
      <c r="G837" s="39" t="n">
        <v>2520207.5</v>
      </c>
      <c r="H837" s="39" t="n">
        <v>2520207.5</v>
      </c>
      <c r="I837" s="39" t="n">
        <v>254293.3686190476</v>
      </c>
      <c r="J837" s="39">
        <f>IF(E837&gt;0, (G837-I837)/E837, "")</f>
        <v/>
      </c>
      <c r="K837" s="39">
        <f>IF(F837&gt;0, (G837-I837)/F837, "")</f>
        <v/>
      </c>
      <c r="L837" s="40" t="n">
        <v>38.19</v>
      </c>
      <c r="M837" s="39">
        <f>IF(AND(ISNUMBER(L837), L837&gt;0), (J837/L837)*42, "")</f>
        <v/>
      </c>
      <c r="N837" s="39">
        <f>IF(M837&lt;&gt;"", M837/10, "")</f>
        <v/>
      </c>
      <c r="O837" s="39">
        <f>M837</f>
        <v/>
      </c>
      <c r="P837" s="39">
        <f>IF(AND(M837&lt;&gt;"", J837&lt;&gt;""), M837-J837, "")</f>
        <v/>
      </c>
      <c r="Q837" s="41" t="inlineStr">
        <is>
          <t>Matched</t>
        </is>
      </c>
      <c r="R837" s="21" t="inlineStr">
        <is>
          <t>Deductions: Oil: ₹229,219, Shortage: ₹5,652, Bardana: ₹7,325</t>
        </is>
      </c>
    </row>
    <row r="838">
      <c r="A838" s="26" t="n">
        <v>837</v>
      </c>
      <c r="B838" s="27" t="inlineStr">
        <is>
          <t>Moreshwar Trading Company</t>
        </is>
      </c>
      <c r="C838" s="27" t="inlineStr">
        <is>
          <t>INWDMSD27/0821 / PO:0307</t>
        </is>
      </c>
      <c r="D838" s="26" t="inlineStr">
        <is>
          <t>06-06-2026</t>
        </is>
      </c>
      <c r="E838" s="32" t="n">
        <v>25.1</v>
      </c>
      <c r="F838" s="33" t="n">
        <v>251</v>
      </c>
      <c r="G838" s="34" t="n">
        <v>2031266.25</v>
      </c>
      <c r="H838" s="34" t="n">
        <v>2031266.25</v>
      </c>
      <c r="I838" s="34" t="n">
        <v>151135.4290535714</v>
      </c>
      <c r="J838" s="34">
        <f>IF(E838&gt;0, (G838-I838)/E838, "")</f>
        <v/>
      </c>
      <c r="K838" s="34">
        <f>IF(F838&gt;0, (G838-I838)/F838, "")</f>
        <v/>
      </c>
      <c r="L838" s="35" t="n">
        <v>39.39</v>
      </c>
      <c r="M838" s="34">
        <f>IF(AND(ISNUMBER(L838), L838&gt;0), (J838/L838)*42, "")</f>
        <v/>
      </c>
      <c r="N838" s="34">
        <f>IF(M838&lt;&gt;"", M838/10, "")</f>
        <v/>
      </c>
      <c r="O838" s="34">
        <f>M838</f>
        <v/>
      </c>
      <c r="P838" s="34">
        <f>IF(AND(M838&lt;&gt;"", J838&lt;&gt;""), M838-J838, "")</f>
        <v/>
      </c>
      <c r="Q838" s="41" t="inlineStr">
        <is>
          <t>Matched</t>
        </is>
      </c>
      <c r="R838" s="27" t="inlineStr">
        <is>
          <t>Deductions: Oil: ₹128,163, Shortage: ₹4,441, Bardana: ₹5,300, Brokerage: ₹3,684</t>
        </is>
      </c>
    </row>
    <row r="839">
      <c r="A839" s="20" t="n">
        <v>838</v>
      </c>
      <c r="B839" s="21" t="inlineStr">
        <is>
          <t>Jai Sri Rama Trading Company</t>
        </is>
      </c>
      <c r="C839" s="21" t="inlineStr">
        <is>
          <t>INWDMSD27/0822 / PO:0309</t>
        </is>
      </c>
      <c r="D839" s="20" t="inlineStr">
        <is>
          <t>06-06-2026</t>
        </is>
      </c>
      <c r="E839" s="37" t="n">
        <v>28.1</v>
      </c>
      <c r="F839" s="38" t="n">
        <v>281</v>
      </c>
      <c r="G839" s="39" t="n">
        <v>2267282.5</v>
      </c>
      <c r="H839" s="39" t="n">
        <v>2267282.5</v>
      </c>
      <c r="I839" s="39" t="n">
        <v>151443.0475833335</v>
      </c>
      <c r="J839" s="39">
        <f>IF(E839&gt;0, (G839-I839)/E839, "")</f>
        <v/>
      </c>
      <c r="K839" s="39">
        <f>IF(F839&gt;0, (G839-I839)/F839, "")</f>
        <v/>
      </c>
      <c r="L839" s="40" t="n">
        <v>39.55</v>
      </c>
      <c r="M839" s="39">
        <f>IF(AND(ISNUMBER(L839), L839&gt;0), (J839/L839)*42, "")</f>
        <v/>
      </c>
      <c r="N839" s="39">
        <f>IF(M839&lt;&gt;"", M839/10, "")</f>
        <v/>
      </c>
      <c r="O839" s="39">
        <f>M839</f>
        <v/>
      </c>
      <c r="P839" s="39">
        <f>IF(AND(M839&lt;&gt;"", J839&lt;&gt;""), M839-J839, "")</f>
        <v/>
      </c>
      <c r="Q839" s="41" t="inlineStr">
        <is>
          <t>Matched</t>
        </is>
      </c>
      <c r="R839" s="21" t="inlineStr">
        <is>
          <t>Deductions: Oil: ₹132,258, Shortage: ₹5,232, Bardana: ₹5,110</t>
        </is>
      </c>
    </row>
    <row r="840">
      <c r="A840" s="26" t="n">
        <v>839</v>
      </c>
      <c r="B840" s="27" t="inlineStr">
        <is>
          <t>Godara Enterprises</t>
        </is>
      </c>
      <c r="C840" s="27" t="inlineStr">
        <is>
          <t>INWDMSD27/0823 / PO:0318</t>
        </is>
      </c>
      <c r="D840" s="26" t="inlineStr">
        <is>
          <t>06-06-2026</t>
        </is>
      </c>
      <c r="E840" s="32" t="n">
        <v>20.28</v>
      </c>
      <c r="F840" s="33" t="n">
        <v>202.8</v>
      </c>
      <c r="G840" s="34" t="n">
        <v>1631378.75</v>
      </c>
      <c r="H840" s="34" t="n">
        <v>1631378.75</v>
      </c>
      <c r="I840" s="34" t="n">
        <v>121586.6207108898</v>
      </c>
      <c r="J840" s="34">
        <f>IF(E840&gt;0, (G840-I840)/E840, "")</f>
        <v/>
      </c>
      <c r="K840" s="34">
        <f>IF(F840&gt;0, (G840-I840)/F840, "")</f>
        <v/>
      </c>
      <c r="L840" s="35" t="n">
        <v>39.22</v>
      </c>
      <c r="M840" s="34">
        <f>IF(AND(ISNUMBER(L840), L840&gt;0), (J840/L840)*42, "")</f>
        <v/>
      </c>
      <c r="N840" s="34">
        <f>IF(M840&lt;&gt;"", M840/10, "")</f>
        <v/>
      </c>
      <c r="O840" s="34">
        <f>M840</f>
        <v/>
      </c>
      <c r="P840" s="34">
        <f>IF(AND(M840&lt;&gt;"", J840&lt;&gt;""), M840-J840, "")</f>
        <v/>
      </c>
      <c r="Q840" s="41" t="inlineStr">
        <is>
          <t>Matched</t>
        </is>
      </c>
      <c r="R840" s="27" t="inlineStr">
        <is>
          <t>Deductions: Oil: ₹107,982, Shortage: ₹2,811, Bardana: ₹3,495, Brokerage: ₹1,100</t>
        </is>
      </c>
    </row>
    <row r="841">
      <c r="A841" s="20" t="n">
        <v>840</v>
      </c>
      <c r="B841" s="21" t="inlineStr">
        <is>
          <t>Reyansh Agro Industries</t>
        </is>
      </c>
      <c r="C841" s="21" t="inlineStr">
        <is>
          <t>INWDMSD27/0824 / PO:0284</t>
        </is>
      </c>
      <c r="D841" s="20" t="inlineStr">
        <is>
          <t>06-06-2026</t>
        </is>
      </c>
      <c r="E841" s="37" t="n">
        <v>9.51</v>
      </c>
      <c r="F841" s="38" t="n">
        <v>95.09999999999999</v>
      </c>
      <c r="G841" s="39" t="n">
        <v>761600</v>
      </c>
      <c r="H841" s="39" t="n">
        <v>761600</v>
      </c>
      <c r="I841" s="39" t="n">
        <v>48234.66666666661</v>
      </c>
      <c r="J841" s="39">
        <f>IF(E841&gt;0, (G841-I841)/E841, "")</f>
        <v/>
      </c>
      <c r="K841" s="39">
        <f>IF(F841&gt;0, (G841-I841)/F841, "")</f>
        <v/>
      </c>
      <c r="L841" s="40" t="n">
        <v>39.34</v>
      </c>
      <c r="M841" s="39">
        <f>IF(AND(ISNUMBER(L841), L841&gt;0), (J841/L841)*42, "")</f>
        <v/>
      </c>
      <c r="N841" s="39">
        <f>IF(M841&lt;&gt;"", M841/10, "")</f>
        <v/>
      </c>
      <c r="O841" s="39">
        <f>M841</f>
        <v/>
      </c>
      <c r="P841" s="39">
        <f>IF(AND(M841&lt;&gt;"", J841&lt;&gt;""), M841-J841, "")</f>
        <v/>
      </c>
      <c r="Q841" s="41" t="inlineStr">
        <is>
          <t>Matched</t>
        </is>
      </c>
      <c r="R841" s="21" t="inlineStr">
        <is>
          <t>Deductions: Oil: ₹48,235</t>
        </is>
      </c>
    </row>
    <row r="842">
      <c r="A842" s="26" t="n">
        <v>841</v>
      </c>
      <c r="B842" s="27" t="inlineStr">
        <is>
          <t>Reyansh Agro Industries</t>
        </is>
      </c>
      <c r="C842" s="27" t="inlineStr">
        <is>
          <t>INWDMSD27/0825 / PO:0284</t>
        </is>
      </c>
      <c r="D842" s="26" t="inlineStr">
        <is>
          <t>06-06-2026</t>
        </is>
      </c>
      <c r="E842" s="32" t="n">
        <v>9.699999999999999</v>
      </c>
      <c r="F842" s="33" t="n">
        <v>97</v>
      </c>
      <c r="G842" s="34" t="n">
        <v>776800</v>
      </c>
      <c r="H842" s="34" t="n">
        <v>776800</v>
      </c>
      <c r="I842" s="34" t="n">
        <v>38285.14285714286</v>
      </c>
      <c r="J842" s="34">
        <f>IF(E842&gt;0, (G842-I842)/E842, "")</f>
        <v/>
      </c>
      <c r="K842" s="34">
        <f>IF(F842&gt;0, (G842-I842)/F842, "")</f>
        <v/>
      </c>
      <c r="L842" s="35" t="n">
        <v>39.54</v>
      </c>
      <c r="M842" s="34">
        <f>IF(AND(ISNUMBER(L842), L842&gt;0), (J842/L842)*42, "")</f>
        <v/>
      </c>
      <c r="N842" s="34">
        <f>IF(M842&lt;&gt;"", M842/10, "")</f>
        <v/>
      </c>
      <c r="O842" s="34">
        <f>M842</f>
        <v/>
      </c>
      <c r="P842" s="34">
        <f>IF(AND(M842&lt;&gt;"", J842&lt;&gt;""), M842-J842, "")</f>
        <v/>
      </c>
      <c r="Q842" s="41" t="inlineStr">
        <is>
          <t>Matched</t>
        </is>
      </c>
      <c r="R842" s="27" t="inlineStr">
        <is>
          <t>Deductions: Oil: ₹38,285</t>
        </is>
      </c>
    </row>
    <row r="843">
      <c r="A843" s="20" t="n">
        <v>842</v>
      </c>
      <c r="B843" s="21" t="inlineStr">
        <is>
          <t>Reyansh Agro Industries</t>
        </is>
      </c>
      <c r="C843" s="21" t="inlineStr">
        <is>
          <t>INWDMSD27/0826 / PO:0284</t>
        </is>
      </c>
      <c r="D843" s="20" t="inlineStr">
        <is>
          <t>06-06-2026</t>
        </is>
      </c>
      <c r="E843" s="37" t="n">
        <v>9.629999999999999</v>
      </c>
      <c r="F843" s="38" t="n">
        <v>96.3</v>
      </c>
      <c r="G843" s="39" t="n">
        <v>772800</v>
      </c>
      <c r="H843" s="39" t="n">
        <v>772800</v>
      </c>
      <c r="I843" s="39" t="n">
        <v>37863.99999999996</v>
      </c>
      <c r="J843" s="39">
        <f>IF(E843&gt;0, (G843-I843)/E843, "")</f>
        <v/>
      </c>
      <c r="K843" s="39">
        <f>IF(F843&gt;0, (G843-I843)/F843, "")</f>
        <v/>
      </c>
      <c r="L843" s="40" t="n">
        <v>39.75</v>
      </c>
      <c r="M843" s="39">
        <f>IF(AND(ISNUMBER(L843), L843&gt;0), (J843/L843)*42, "")</f>
        <v/>
      </c>
      <c r="N843" s="39">
        <f>IF(M843&lt;&gt;"", M843/10, "")</f>
        <v/>
      </c>
      <c r="O843" s="39">
        <f>M843</f>
        <v/>
      </c>
      <c r="P843" s="39">
        <f>IF(AND(M843&lt;&gt;"", J843&lt;&gt;""), M843-J843, "")</f>
        <v/>
      </c>
      <c r="Q843" s="41" t="inlineStr">
        <is>
          <t>Matched</t>
        </is>
      </c>
      <c r="R843" s="21" t="inlineStr">
        <is>
          <t>Deductions: Oil: ₹36,984, Shortage: ₹880</t>
        </is>
      </c>
    </row>
    <row r="844">
      <c r="A844" s="26" t="n">
        <v>843</v>
      </c>
      <c r="B844" s="27" t="inlineStr">
        <is>
          <t>Reyansh Agro Industries</t>
        </is>
      </c>
      <c r="C844" s="27" t="inlineStr">
        <is>
          <t>INWDMSD27/0827 / PO:0284</t>
        </is>
      </c>
      <c r="D844" s="26" t="inlineStr">
        <is>
          <t>06-06-2026</t>
        </is>
      </c>
      <c r="E844" s="32" t="n">
        <v>9.690000000000001</v>
      </c>
      <c r="F844" s="33" t="n">
        <v>96.90000000000001</v>
      </c>
      <c r="G844" s="34" t="n">
        <v>775200</v>
      </c>
      <c r="H844" s="34" t="n">
        <v>775200</v>
      </c>
      <c r="I844" s="34" t="n">
        <v>44112.57142857143</v>
      </c>
      <c r="J844" s="34">
        <f>IF(E844&gt;0, (G844-I844)/E844, "")</f>
        <v/>
      </c>
      <c r="K844" s="34">
        <f>IF(F844&gt;0, (G844-I844)/F844, "")</f>
        <v/>
      </c>
      <c r="L844" s="35" t="n">
        <v>38.71</v>
      </c>
      <c r="M844" s="34">
        <f>IF(AND(ISNUMBER(L844), L844&gt;0), (J844/L844)*42, "")</f>
        <v/>
      </c>
      <c r="N844" s="34">
        <f>IF(M844&lt;&gt;"", M844/10, "")</f>
        <v/>
      </c>
      <c r="O844" s="34">
        <f>M844</f>
        <v/>
      </c>
      <c r="P844" s="34">
        <f>IF(AND(M844&lt;&gt;"", J844&lt;&gt;""), M844-J844, "")</f>
        <v/>
      </c>
      <c r="Q844" s="41" t="inlineStr">
        <is>
          <t>Matched</t>
        </is>
      </c>
      <c r="R844" s="27" t="inlineStr">
        <is>
          <t>Deductions: Oil: ₹44,113</t>
        </is>
      </c>
    </row>
    <row r="845">
      <c r="A845" s="20" t="n">
        <v>844</v>
      </c>
      <c r="B845" s="21" t="inlineStr">
        <is>
          <t>Reyansh Agro Industries</t>
        </is>
      </c>
      <c r="C845" s="21" t="inlineStr">
        <is>
          <t>INWDMSD27/0828 / PO:0284</t>
        </is>
      </c>
      <c r="D845" s="20" t="inlineStr">
        <is>
          <t>06-06-2026</t>
        </is>
      </c>
      <c r="E845" s="37" t="n">
        <v>9.73</v>
      </c>
      <c r="F845" s="38" t="n">
        <v>97.3</v>
      </c>
      <c r="G845" s="39" t="n">
        <v>780000</v>
      </c>
      <c r="H845" s="39" t="n">
        <v>780000</v>
      </c>
      <c r="I845" s="39" t="n">
        <v>40671.42857142853</v>
      </c>
      <c r="J845" s="39">
        <f>IF(E845&gt;0, (G845-I845)/E845, "")</f>
        <v/>
      </c>
      <c r="K845" s="39">
        <f>IF(F845&gt;0, (G845-I845)/F845, "")</f>
        <v/>
      </c>
      <c r="L845" s="40" t="n">
        <v>39.33</v>
      </c>
      <c r="M845" s="39">
        <f>IF(AND(ISNUMBER(L845), L845&gt;0), (J845/L845)*42, "")</f>
        <v/>
      </c>
      <c r="N845" s="39">
        <f>IF(M845&lt;&gt;"", M845/10, "")</f>
        <v/>
      </c>
      <c r="O845" s="39">
        <f>M845</f>
        <v/>
      </c>
      <c r="P845" s="39">
        <f>IF(AND(M845&lt;&gt;"", J845&lt;&gt;""), M845-J845, "")</f>
        <v/>
      </c>
      <c r="Q845" s="41" t="inlineStr">
        <is>
          <t>Matched</t>
        </is>
      </c>
      <c r="R845" s="21" t="inlineStr">
        <is>
          <t>Deductions: Oil: ₹40,671</t>
        </is>
      </c>
    </row>
    <row r="846">
      <c r="A846" s="26" t="n">
        <v>845</v>
      </c>
      <c r="B846" s="27" t="inlineStr">
        <is>
          <t>Reyansh Agro Industries</t>
        </is>
      </c>
      <c r="C846" s="27" t="inlineStr">
        <is>
          <t>INWDMSD27/0829 / PO:0284</t>
        </is>
      </c>
      <c r="D846" s="26" t="inlineStr">
        <is>
          <t>06-06-2026</t>
        </is>
      </c>
      <c r="E846" s="32" t="n">
        <v>9.49</v>
      </c>
      <c r="F846" s="33" t="n">
        <v>94.90000000000001</v>
      </c>
      <c r="G846" s="34" t="n">
        <v>760000</v>
      </c>
      <c r="H846" s="34" t="n">
        <v>760000</v>
      </c>
      <c r="I846" s="34" t="n">
        <v>43609.52380952374</v>
      </c>
      <c r="J846" s="34">
        <f>IF(E846&gt;0, (G846-I846)/E846, "")</f>
        <v/>
      </c>
      <c r="K846" s="34">
        <f>IF(F846&gt;0, (G846-I846)/F846, "")</f>
        <v/>
      </c>
      <c r="L846" s="35" t="n">
        <v>38.9</v>
      </c>
      <c r="M846" s="34">
        <f>IF(AND(ISNUMBER(L846), L846&gt;0), (J846/L846)*42, "")</f>
        <v/>
      </c>
      <c r="N846" s="34">
        <f>IF(M846&lt;&gt;"", M846/10, "")</f>
        <v/>
      </c>
      <c r="O846" s="34">
        <f>M846</f>
        <v/>
      </c>
      <c r="P846" s="34">
        <f>IF(AND(M846&lt;&gt;"", J846&lt;&gt;""), M846-J846, "")</f>
        <v/>
      </c>
      <c r="Q846" s="41" t="inlineStr">
        <is>
          <t>Matched</t>
        </is>
      </c>
      <c r="R846" s="27" t="inlineStr">
        <is>
          <t>Deductions: Oil: ₹43,610</t>
        </is>
      </c>
    </row>
    <row r="847">
      <c r="A847" s="20" t="n">
        <v>846</v>
      </c>
      <c r="B847" s="21" t="inlineStr">
        <is>
          <t>Reyansh Agro Industries</t>
        </is>
      </c>
      <c r="C847" s="21" t="inlineStr">
        <is>
          <t>INWDMSD27/0830 / PO:0284</t>
        </is>
      </c>
      <c r="D847" s="20" t="inlineStr">
        <is>
          <t>06-06-2026</t>
        </is>
      </c>
      <c r="E847" s="37" t="n">
        <v>9.720000000000001</v>
      </c>
      <c r="F847" s="38" t="n">
        <v>97.2</v>
      </c>
      <c r="G847" s="39" t="n">
        <v>779200</v>
      </c>
      <c r="H847" s="39" t="n">
        <v>779200</v>
      </c>
      <c r="I847" s="39" t="n">
        <v>49905.90476190472</v>
      </c>
      <c r="J847" s="39">
        <f>IF(E847&gt;0, (G847-I847)/E847, "")</f>
        <v/>
      </c>
      <c r="K847" s="39">
        <f>IF(F847&gt;0, (G847-I847)/F847, "")</f>
        <v/>
      </c>
      <c r="L847" s="40" t="n">
        <v>38.88</v>
      </c>
      <c r="M847" s="39">
        <f>IF(AND(ISNUMBER(L847), L847&gt;0), (J847/L847)*42, "")</f>
        <v/>
      </c>
      <c r="N847" s="39">
        <f>IF(M847&lt;&gt;"", M847/10, "")</f>
        <v/>
      </c>
      <c r="O847" s="39">
        <f>M847</f>
        <v/>
      </c>
      <c r="P847" s="39">
        <f>IF(AND(M847&lt;&gt;"", J847&lt;&gt;""), M847-J847, "")</f>
        <v/>
      </c>
      <c r="Q847" s="41" t="inlineStr">
        <is>
          <t>Matched</t>
        </is>
      </c>
      <c r="R847" s="21" t="inlineStr">
        <is>
          <t>Deductions: Oil: ₹49,906</t>
        </is>
      </c>
    </row>
    <row r="848">
      <c r="A848" s="26" t="n">
        <v>847</v>
      </c>
      <c r="B848" s="27" t="inlineStr">
        <is>
          <t>Reyansh Agro Industries</t>
        </is>
      </c>
      <c r="C848" s="27" t="inlineStr">
        <is>
          <t>INWDMSD27/0831 / PO:0284</t>
        </is>
      </c>
      <c r="D848" s="26" t="inlineStr">
        <is>
          <t>06-06-2026</t>
        </is>
      </c>
      <c r="E848" s="32" t="n">
        <v>10.42</v>
      </c>
      <c r="F848" s="33" t="n">
        <v>104.2</v>
      </c>
      <c r="G848" s="34" t="n">
        <v>834400</v>
      </c>
      <c r="H848" s="34" t="n">
        <v>834400</v>
      </c>
      <c r="I848" s="34" t="n">
        <v>53044.00000000004</v>
      </c>
      <c r="J848" s="34">
        <f>IF(E848&gt;0, (G848-I848)/E848, "")</f>
        <v/>
      </c>
      <c r="K848" s="34">
        <f>IF(F848&gt;0, (G848-I848)/F848, "")</f>
        <v/>
      </c>
      <c r="L848" s="35" t="n">
        <v>39.33</v>
      </c>
      <c r="M848" s="34">
        <f>IF(AND(ISNUMBER(L848), L848&gt;0), (J848/L848)*42, "")</f>
        <v/>
      </c>
      <c r="N848" s="34">
        <f>IF(M848&lt;&gt;"", M848/10, "")</f>
        <v/>
      </c>
      <c r="O848" s="34">
        <f>M848</f>
        <v/>
      </c>
      <c r="P848" s="34">
        <f>IF(AND(M848&lt;&gt;"", J848&lt;&gt;""), M848-J848, "")</f>
        <v/>
      </c>
      <c r="Q848" s="41" t="inlineStr">
        <is>
          <t>Matched</t>
        </is>
      </c>
      <c r="R848" s="27" t="inlineStr">
        <is>
          <t>Deductions: Oil: ₹53,044</t>
        </is>
      </c>
    </row>
    <row r="849">
      <c r="A849" s="20" t="n">
        <v>848</v>
      </c>
      <c r="B849" s="21" t="inlineStr">
        <is>
          <t>L L Traders</t>
        </is>
      </c>
      <c r="C849" s="21" t="inlineStr">
        <is>
          <t>INWDMSD27/0832 / PO:0321</t>
        </is>
      </c>
      <c r="D849" s="20" t="inlineStr">
        <is>
          <t>06-06-2026</t>
        </is>
      </c>
      <c r="E849" s="37" t="n">
        <v>9.040000000000001</v>
      </c>
      <c r="F849" s="38" t="n">
        <v>90.40000000000001</v>
      </c>
      <c r="G849" s="39" t="n">
        <v>721737</v>
      </c>
      <c r="H849" s="39" t="n">
        <v>721737</v>
      </c>
      <c r="I849" s="39" t="n">
        <v>43178.8503760853</v>
      </c>
      <c r="J849" s="39">
        <f>IF(E849&gt;0, (G849-I849)/E849, "")</f>
        <v/>
      </c>
      <c r="K849" s="39">
        <f>IF(F849&gt;0, (G849-I849)/F849, "")</f>
        <v/>
      </c>
      <c r="L849" s="40" t="n">
        <v>39.8</v>
      </c>
      <c r="M849" s="39">
        <f>IF(AND(ISNUMBER(L849), L849&gt;0), (J849/L849)*42, "")</f>
        <v/>
      </c>
      <c r="N849" s="39">
        <f>IF(M849&lt;&gt;"", M849/10, "")</f>
        <v/>
      </c>
      <c r="O849" s="39">
        <f>M849</f>
        <v/>
      </c>
      <c r="P849" s="39">
        <f>IF(AND(M849&lt;&gt;"", J849&lt;&gt;""), M849-J849, "")</f>
        <v/>
      </c>
      <c r="Q849" s="41" t="inlineStr">
        <is>
          <t>Matched</t>
        </is>
      </c>
      <c r="R849" s="21" t="inlineStr">
        <is>
          <t>Deductions: Oil: ₹37,805, Shortage: ₹797, Bardana: ₹2,050</t>
        </is>
      </c>
    </row>
    <row r="850">
      <c r="A850" s="26" t="n">
        <v>849</v>
      </c>
      <c r="B850" s="27" t="inlineStr">
        <is>
          <t>L L Traders</t>
        </is>
      </c>
      <c r="C850" s="27" t="inlineStr">
        <is>
          <t>INWDMSD27/0833 / PO:0321</t>
        </is>
      </c>
      <c r="D850" s="26" t="inlineStr">
        <is>
          <t>06-06-2026</t>
        </is>
      </c>
      <c r="E850" s="32" t="n">
        <v>9.050000000000001</v>
      </c>
      <c r="F850" s="33" t="n">
        <v>90.5</v>
      </c>
      <c r="G850" s="34" t="n">
        <v>721737</v>
      </c>
      <c r="H850" s="34" t="n">
        <v>721737</v>
      </c>
      <c r="I850" s="34" t="n">
        <v>41322.47177142858</v>
      </c>
      <c r="J850" s="34">
        <f>IF(E850&gt;0, (G850-I850)/E850, "")</f>
        <v/>
      </c>
      <c r="K850" s="34">
        <f>IF(F850&gt;0, (G850-I850)/F850, "")</f>
        <v/>
      </c>
      <c r="L850" s="35" t="n">
        <v>39.86</v>
      </c>
      <c r="M850" s="34">
        <f>IF(AND(ISNUMBER(L850), L850&gt;0), (J850/L850)*42, "")</f>
        <v/>
      </c>
      <c r="N850" s="34">
        <f>IF(M850&lt;&gt;"", M850/10, "")</f>
        <v/>
      </c>
      <c r="O850" s="34">
        <f>M850</f>
        <v/>
      </c>
      <c r="P850" s="34">
        <f>IF(AND(M850&lt;&gt;"", J850&lt;&gt;""), M850-J850, "")</f>
        <v/>
      </c>
      <c r="Q850" s="41" t="inlineStr">
        <is>
          <t>Matched</t>
        </is>
      </c>
      <c r="R850" s="27" t="inlineStr">
        <is>
          <t>Deductions: Oil: ₹36,774, Bardana: ₹1,950</t>
        </is>
      </c>
    </row>
    <row r="851">
      <c r="A851" s="20" t="n">
        <v>850</v>
      </c>
      <c r="B851" s="21" t="inlineStr">
        <is>
          <t>L L Traders</t>
        </is>
      </c>
      <c r="C851" s="21" t="inlineStr">
        <is>
          <t>INWDMSD27/0834 / PO:0321</t>
        </is>
      </c>
      <c r="D851" s="20" t="inlineStr">
        <is>
          <t>06-06-2026</t>
        </is>
      </c>
      <c r="E851" s="37" t="n">
        <v>9.059999999999999</v>
      </c>
      <c r="F851" s="38" t="n">
        <v>90.59999999999999</v>
      </c>
      <c r="G851" s="39" t="n">
        <v>722535</v>
      </c>
      <c r="H851" s="39" t="n">
        <v>722535</v>
      </c>
      <c r="I851" s="39" t="n">
        <v>45706.26485714281</v>
      </c>
      <c r="J851" s="39">
        <f>IF(E851&gt;0, (G851-I851)/E851, "")</f>
        <v/>
      </c>
      <c r="K851" s="39">
        <f>IF(F851&gt;0, (G851-I851)/F851, "")</f>
        <v/>
      </c>
      <c r="L851" s="40" t="n">
        <v>39.63</v>
      </c>
      <c r="M851" s="39">
        <f>IF(AND(ISNUMBER(L851), L851&gt;0), (J851/L851)*42, "")</f>
        <v/>
      </c>
      <c r="N851" s="39">
        <f>IF(M851&lt;&gt;"", M851/10, "")</f>
        <v/>
      </c>
      <c r="O851" s="39">
        <f>M851</f>
        <v/>
      </c>
      <c r="P851" s="39">
        <f>IF(AND(M851&lt;&gt;"", J851&lt;&gt;""), M851-J851, "")</f>
        <v/>
      </c>
      <c r="Q851" s="41" t="inlineStr">
        <is>
          <t>Matched</t>
        </is>
      </c>
      <c r="R851" s="21" t="inlineStr">
        <is>
          <t>Deductions: Oil: ₹40,772, Bardana: ₹1,900</t>
        </is>
      </c>
    </row>
    <row r="852">
      <c r="A852" s="26" t="n">
        <v>851</v>
      </c>
      <c r="B852" s="27" t="inlineStr">
        <is>
          <t>L L Traders</t>
        </is>
      </c>
      <c r="C852" s="27" t="inlineStr">
        <is>
          <t>INWDMSD27/0835 / PO:0321</t>
        </is>
      </c>
      <c r="D852" s="26" t="inlineStr">
        <is>
          <t>06-06-2026</t>
        </is>
      </c>
      <c r="E852" s="32" t="n">
        <v>9.050000000000001</v>
      </c>
      <c r="F852" s="33" t="n">
        <v>90.5</v>
      </c>
      <c r="G852" s="34" t="n">
        <v>722535</v>
      </c>
      <c r="H852" s="34" t="n">
        <v>722535</v>
      </c>
      <c r="I852" s="34" t="n">
        <v>41126.26142857147</v>
      </c>
      <c r="J852" s="34">
        <f>IF(E852&gt;0, (G852-I852)/E852, "")</f>
        <v/>
      </c>
      <c r="K852" s="34">
        <f>IF(F852&gt;0, (G852-I852)/F852, "")</f>
        <v/>
      </c>
      <c r="L852" s="35" t="n">
        <v>39.94</v>
      </c>
      <c r="M852" s="34">
        <f>IF(AND(ISNUMBER(L852), L852&gt;0), (J852/L852)*42, "")</f>
        <v/>
      </c>
      <c r="N852" s="34">
        <f>IF(M852&lt;&gt;"", M852/10, "")</f>
        <v/>
      </c>
      <c r="O852" s="34">
        <f>M852</f>
        <v/>
      </c>
      <c r="P852" s="34">
        <f>IF(AND(M852&lt;&gt;"", J852&lt;&gt;""), M852-J852, "")</f>
        <v/>
      </c>
      <c r="Q852" s="41" t="inlineStr">
        <is>
          <t>Matched</t>
        </is>
      </c>
      <c r="R852" s="27" t="inlineStr">
        <is>
          <t>Deductions: Oil: ₹35,439, Shortage: ₹798, Bardana: ₹2,000</t>
        </is>
      </c>
    </row>
    <row r="853">
      <c r="A853" s="20" t="n">
        <v>852</v>
      </c>
      <c r="B853" s="21" t="inlineStr">
        <is>
          <t>L L Traders</t>
        </is>
      </c>
      <c r="C853" s="21" t="inlineStr">
        <is>
          <t>INWDMSD27/0836 / PO:0321</t>
        </is>
      </c>
      <c r="D853" s="20" t="inlineStr">
        <is>
          <t>06-06-2026</t>
        </is>
      </c>
      <c r="E853" s="37" t="n">
        <v>9.059999999999999</v>
      </c>
      <c r="F853" s="38" t="n">
        <v>90.59999999999999</v>
      </c>
      <c r="G853" s="39" t="n">
        <v>724130</v>
      </c>
      <c r="H853" s="39" t="n">
        <v>724130</v>
      </c>
      <c r="I853" s="39" t="n">
        <v>55578.91285714288</v>
      </c>
      <c r="J853" s="39">
        <f>IF(E853&gt;0, (G853-I853)/E853, "")</f>
        <v/>
      </c>
      <c r="K853" s="39">
        <f>IF(F853&gt;0, (G853-I853)/F853, "")</f>
        <v/>
      </c>
      <c r="L853" s="40" t="n">
        <v>39.15</v>
      </c>
      <c r="M853" s="39">
        <f>IF(AND(ISNUMBER(L853), L853&gt;0), (J853/L853)*42, "")</f>
        <v/>
      </c>
      <c r="N853" s="39">
        <f>IF(M853&lt;&gt;"", M853/10, "")</f>
        <v/>
      </c>
      <c r="O853" s="39">
        <f>M853</f>
        <v/>
      </c>
      <c r="P853" s="39">
        <f>IF(AND(M853&lt;&gt;"", J853&lt;&gt;""), M853-J853, "")</f>
        <v/>
      </c>
      <c r="Q853" s="41" t="inlineStr">
        <is>
          <t>Matched</t>
        </is>
      </c>
      <c r="R853" s="21" t="inlineStr">
        <is>
          <t>Deductions: Oil: ₹49,137, Shortage: ₹1,595, Bardana: ₹1,950</t>
        </is>
      </c>
    </row>
    <row r="854">
      <c r="A854" s="26" t="n">
        <v>853</v>
      </c>
      <c r="B854" s="27" t="inlineStr">
        <is>
          <t>L L Traders</t>
        </is>
      </c>
      <c r="C854" s="27" t="inlineStr">
        <is>
          <t>INWDMSD27/0837 / PO:0321</t>
        </is>
      </c>
      <c r="D854" s="26" t="inlineStr">
        <is>
          <t>06-06-2026</t>
        </is>
      </c>
      <c r="E854" s="32" t="n">
        <v>9.040000000000001</v>
      </c>
      <c r="F854" s="33" t="n">
        <v>90.40000000000001</v>
      </c>
      <c r="G854" s="34" t="n">
        <v>722535</v>
      </c>
      <c r="H854" s="34" t="n">
        <v>722535</v>
      </c>
      <c r="I854" s="34" t="n">
        <v>48200.88228571426</v>
      </c>
      <c r="J854" s="34">
        <f>IF(E854&gt;0, (G854-I854)/E854, "")</f>
        <v/>
      </c>
      <c r="K854" s="34">
        <f>IF(F854&gt;0, (G854-I854)/F854, "")</f>
        <v/>
      </c>
      <c r="L854" s="35" t="n">
        <v>39.6</v>
      </c>
      <c r="M854" s="34">
        <f>IF(AND(ISNUMBER(L854), L854&gt;0), (J854/L854)*42, "")</f>
        <v/>
      </c>
      <c r="N854" s="34">
        <f>IF(M854&lt;&gt;"", M854/10, "")</f>
        <v/>
      </c>
      <c r="O854" s="34">
        <f>M854</f>
        <v/>
      </c>
      <c r="P854" s="34">
        <f>IF(AND(M854&lt;&gt;"", J854&lt;&gt;""), M854-J854, "")</f>
        <v/>
      </c>
      <c r="Q854" s="41" t="inlineStr">
        <is>
          <t>Matched</t>
        </is>
      </c>
      <c r="R854" s="27" t="inlineStr">
        <is>
          <t>Deductions: Oil: ₹41,288, Shortage: ₹1,595, Bardana: ₹1,850</t>
        </is>
      </c>
    </row>
    <row r="855">
      <c r="A855" s="20" t="n">
        <v>854</v>
      </c>
      <c r="B855" s="21" t="inlineStr">
        <is>
          <t>Tetarwal Trading Company</t>
        </is>
      </c>
      <c r="C855" s="21" t="inlineStr">
        <is>
          <t>INWDMSD27/0838 / PO:0319</t>
        </is>
      </c>
      <c r="D855" s="20" t="inlineStr">
        <is>
          <t>06-06-2026</t>
        </is>
      </c>
      <c r="E855" s="37" t="n">
        <v>44.34</v>
      </c>
      <c r="F855" s="38" t="n">
        <v>443.4</v>
      </c>
      <c r="G855" s="39" t="n">
        <v>3563902.5</v>
      </c>
      <c r="H855" s="39" t="n">
        <v>3563902.5</v>
      </c>
      <c r="I855" s="39" t="n">
        <v>144837.3167499998</v>
      </c>
      <c r="J855" s="39">
        <f>IF(E855&gt;0, (G855-I855)/E855, "")</f>
        <v/>
      </c>
      <c r="K855" s="39">
        <f>IF(F855&gt;0, (G855-I855)/F855, "")</f>
        <v/>
      </c>
      <c r="L855" s="40" t="n">
        <v>40.74</v>
      </c>
      <c r="M855" s="39">
        <f>IF(AND(ISNUMBER(L855), L855&gt;0), (J855/L855)*42, "")</f>
        <v/>
      </c>
      <c r="N855" s="39">
        <f>IF(M855&lt;&gt;"", M855/10, "")</f>
        <v/>
      </c>
      <c r="O855" s="39">
        <f>M855</f>
        <v/>
      </c>
      <c r="P855" s="39">
        <f>IF(AND(M855&lt;&gt;"", J855&lt;&gt;""), M855-J855, "")</f>
        <v/>
      </c>
      <c r="Q855" s="41" t="inlineStr">
        <is>
          <t>Matched</t>
        </is>
      </c>
      <c r="R855" s="21" t="inlineStr">
        <is>
          <t>Deductions: Oil: ₹106,917, Shortage: ₹5,618, Bardana: ₹9,335, Brokerage: ₹6,217</t>
        </is>
      </c>
    </row>
    <row r="856">
      <c r="A856" s="26" t="n">
        <v>855</v>
      </c>
      <c r="B856" s="27" t="inlineStr">
        <is>
          <t>Lucky Enterprises</t>
        </is>
      </c>
      <c r="C856" s="27" t="inlineStr">
        <is>
          <t>INWDMSD27/0839 / PO:0310</t>
        </is>
      </c>
      <c r="D856" s="26" t="inlineStr">
        <is>
          <t>06-06-2026</t>
        </is>
      </c>
      <c r="E856" s="32" t="n">
        <v>24.37</v>
      </c>
      <c r="F856" s="33" t="n">
        <v>243.7</v>
      </c>
      <c r="G856" s="34" t="n">
        <v>615238.8</v>
      </c>
      <c r="H856" s="34" t="n">
        <v>615238.8</v>
      </c>
      <c r="I856" s="34" t="n">
        <v>0</v>
      </c>
      <c r="J856" s="34">
        <f>IF(E856&gt;0, (G856-I856)/E856, "")</f>
        <v/>
      </c>
      <c r="K856" s="34">
        <f>IF(F856&gt;0, (G856-I856)/F856, "")</f>
        <v/>
      </c>
      <c r="L856" s="35" t="n">
        <v>41.3</v>
      </c>
      <c r="M856" s="34">
        <f>IF(AND(ISNUMBER(L856), L856&gt;0), (J856/L856)*42, "")</f>
        <v/>
      </c>
      <c r="N856" s="34">
        <f>IF(M856&lt;&gt;"", M856/10, "")</f>
        <v/>
      </c>
      <c r="O856" s="34">
        <f>M856</f>
        <v/>
      </c>
      <c r="P856" s="34">
        <f>IF(AND(M856&lt;&gt;"", J856&lt;&gt;""), M856-J856, "")</f>
        <v/>
      </c>
      <c r="Q856" s="41" t="inlineStr">
        <is>
          <t>Matched</t>
        </is>
      </c>
      <c r="R856" s="27" t="inlineStr">
        <is>
          <t>Fully reconciled &amp; verified</t>
        </is>
      </c>
    </row>
    <row r="857">
      <c r="A857" s="20" t="n">
        <v>856</v>
      </c>
      <c r="B857" s="21" t="inlineStr">
        <is>
          <t>Lucky Enterprises</t>
        </is>
      </c>
      <c r="C857" s="21" t="inlineStr">
        <is>
          <t>INWDMSD27/0839 / PO:0299</t>
        </is>
      </c>
      <c r="D857" s="20" t="inlineStr">
        <is>
          <t>06-06-2026</t>
        </is>
      </c>
      <c r="E857" s="37" t="n">
        <v>24.37</v>
      </c>
      <c r="F857" s="38" t="n">
        <v>243.7</v>
      </c>
      <c r="G857" s="39" t="n">
        <v>941035.2</v>
      </c>
      <c r="H857" s="39" t="n">
        <v>941035.2</v>
      </c>
      <c r="I857" s="39" t="n">
        <v>0</v>
      </c>
      <c r="J857" s="39">
        <f>IF(E857&gt;0, (G857-I857)/E857, "")</f>
        <v/>
      </c>
      <c r="K857" s="39">
        <f>IF(F857&gt;0, (G857-I857)/F857, "")</f>
        <v/>
      </c>
      <c r="L857" s="40" t="n">
        <v>41.3</v>
      </c>
      <c r="M857" s="39">
        <f>IF(AND(ISNUMBER(L857), L857&gt;0), (J857/L857)*42, "")</f>
        <v/>
      </c>
      <c r="N857" s="39">
        <f>IF(M857&lt;&gt;"", M857/10, "")</f>
        <v/>
      </c>
      <c r="O857" s="39">
        <f>M857</f>
        <v/>
      </c>
      <c r="P857" s="39">
        <f>IF(AND(M857&lt;&gt;"", J857&lt;&gt;""), M857-J857, "")</f>
        <v/>
      </c>
      <c r="Q857" s="41" t="inlineStr">
        <is>
          <t>Matched</t>
        </is>
      </c>
      <c r="R857" s="21" t="inlineStr">
        <is>
          <t>Fully reconciled &amp; verified</t>
        </is>
      </c>
    </row>
    <row r="858">
      <c r="A858" s="26" t="n">
        <v>857</v>
      </c>
      <c r="B858" s="27" t="inlineStr">
        <is>
          <t>Lucky Enterprises</t>
        </is>
      </c>
      <c r="C858" s="27" t="inlineStr">
        <is>
          <t>INWDMSD27/0839 / PO:0330</t>
        </is>
      </c>
      <c r="D858" s="26" t="inlineStr">
        <is>
          <t>06-06-2026</t>
        </is>
      </c>
      <c r="E858" s="32" t="n">
        <v>24.37</v>
      </c>
      <c r="F858" s="33" t="n">
        <v>243.7</v>
      </c>
      <c r="G858" s="34" t="n">
        <v>368643.6</v>
      </c>
      <c r="H858" s="34" t="n">
        <v>368643.6</v>
      </c>
      <c r="I858" s="34" t="n">
        <v>0</v>
      </c>
      <c r="J858" s="34">
        <f>IF(E858&gt;0, (G858-I858)/E858, "")</f>
        <v/>
      </c>
      <c r="K858" s="34">
        <f>IF(F858&gt;0, (G858-I858)/F858, "")</f>
        <v/>
      </c>
      <c r="L858" s="35" t="n">
        <v>41.3</v>
      </c>
      <c r="M858" s="34">
        <f>IF(AND(ISNUMBER(L858), L858&gt;0), (J858/L858)*42, "")</f>
        <v/>
      </c>
      <c r="N858" s="34">
        <f>IF(M858&lt;&gt;"", M858/10, "")</f>
        <v/>
      </c>
      <c r="O858" s="34">
        <f>M858</f>
        <v/>
      </c>
      <c r="P858" s="34">
        <f>IF(AND(M858&lt;&gt;"", J858&lt;&gt;""), M858-J858, "")</f>
        <v/>
      </c>
      <c r="Q858" s="41" t="inlineStr">
        <is>
          <t>Matched</t>
        </is>
      </c>
      <c r="R858" s="27" t="inlineStr">
        <is>
          <t>Fully reconciled &amp; verified</t>
        </is>
      </c>
    </row>
    <row r="859">
      <c r="A859" s="20" t="n">
        <v>858</v>
      </c>
      <c r="B859" s="21" t="inlineStr">
        <is>
          <t>Aggarwal Trading Company</t>
        </is>
      </c>
      <c r="C859" s="21" t="inlineStr">
        <is>
          <t>INWDMSD27/0840 / PO:0303</t>
        </is>
      </c>
      <c r="D859" s="20" t="inlineStr">
        <is>
          <t>07-06-2026</t>
        </is>
      </c>
      <c r="E859" s="37" t="n">
        <v>38.8</v>
      </c>
      <c r="F859" s="38" t="n">
        <v>388</v>
      </c>
      <c r="G859" s="39" t="n">
        <v>3135118.75</v>
      </c>
      <c r="H859" s="39" t="n">
        <v>3135118.75</v>
      </c>
      <c r="I859" s="39" t="n">
        <v>172064.1059226191</v>
      </c>
      <c r="J859" s="39">
        <f>IF(E859&gt;0, (G859-I859)/E859, "")</f>
        <v/>
      </c>
      <c r="K859" s="39">
        <f>IF(F859&gt;0, (G859-I859)/F859, "")</f>
        <v/>
      </c>
      <c r="L859" s="40" t="n">
        <v>40</v>
      </c>
      <c r="M859" s="39">
        <f>IF(AND(ISNUMBER(L859), L859&gt;0), (J859/L859)*42, "")</f>
        <v/>
      </c>
      <c r="N859" s="39">
        <f>IF(M859&lt;&gt;"", M859/10, "")</f>
        <v/>
      </c>
      <c r="O859" s="39">
        <f>M859</f>
        <v/>
      </c>
      <c r="P859" s="39">
        <f>IF(AND(M859&lt;&gt;"", J859&lt;&gt;""), M859-J859, "")</f>
        <v/>
      </c>
      <c r="Q859" s="41" t="inlineStr">
        <is>
          <t>Matched</t>
        </is>
      </c>
      <c r="R859" s="21" t="inlineStr">
        <is>
          <t>Deductions: Oil: ₹149,291, Shortage: ₹2,019, Bardana: ₹7,900</t>
        </is>
      </c>
    </row>
    <row r="860">
      <c r="A860" s="26" t="n">
        <v>859</v>
      </c>
      <c r="B860" s="27" t="inlineStr">
        <is>
          <t>Jai Sri Rama Trading Company</t>
        </is>
      </c>
      <c r="C860" s="27" t="inlineStr">
        <is>
          <t>INWDMSD27/0841 / PO:0305</t>
        </is>
      </c>
      <c r="D860" s="26" t="inlineStr">
        <is>
          <t>07-06-2026</t>
        </is>
      </c>
      <c r="E860" s="32" t="n">
        <v>19.78</v>
      </c>
      <c r="F860" s="33" t="n">
        <v>197.8</v>
      </c>
      <c r="G860" s="34" t="n">
        <v>1604906.25</v>
      </c>
      <c r="H860" s="34" t="n">
        <v>1604906.25</v>
      </c>
      <c r="I860" s="34" t="n">
        <v>89436.92455357133</v>
      </c>
      <c r="J860" s="34">
        <f>IF(E860&gt;0, (G860-I860)/E860, "")</f>
        <v/>
      </c>
      <c r="K860" s="34">
        <f>IF(F860&gt;0, (G860-I860)/F860, "")</f>
        <v/>
      </c>
      <c r="L860" s="35" t="n">
        <v>40.13</v>
      </c>
      <c r="M860" s="34">
        <f>IF(AND(ISNUMBER(L860), L860&gt;0), (J860/L860)*42, "")</f>
        <v/>
      </c>
      <c r="N860" s="34">
        <f>IF(M860&lt;&gt;"", M860/10, "")</f>
        <v/>
      </c>
      <c r="O860" s="34">
        <f>M860</f>
        <v/>
      </c>
      <c r="P860" s="34">
        <f>IF(AND(M860&lt;&gt;"", J860&lt;&gt;""), M860-J860, "")</f>
        <v/>
      </c>
      <c r="Q860" s="41" t="inlineStr">
        <is>
          <t>Matched</t>
        </is>
      </c>
      <c r="R860" s="27" t="inlineStr">
        <is>
          <t>Deductions: Oil: ₹71,457, Shortage: ₹7,671, Bardana: ₹4,050</t>
        </is>
      </c>
    </row>
    <row r="861">
      <c r="A861" s="20" t="n">
        <v>860</v>
      </c>
      <c r="B861" s="21" t="inlineStr">
        <is>
          <t>Shree Ganpati Industries</t>
        </is>
      </c>
      <c r="C861" s="21" t="inlineStr">
        <is>
          <t>INWDMSD27/0842 / PO:0325</t>
        </is>
      </c>
      <c r="D861" s="20" t="inlineStr">
        <is>
          <t>07-06-2026</t>
        </is>
      </c>
      <c r="E861" s="37" t="n">
        <v>35.32</v>
      </c>
      <c r="F861" s="38" t="n">
        <v>353.2</v>
      </c>
      <c r="G861" s="39" t="n">
        <v>2811031.45</v>
      </c>
      <c r="H861" s="39" t="n">
        <v>2808735</v>
      </c>
      <c r="I861" s="39" t="n">
        <v>191180.8586428571</v>
      </c>
      <c r="J861" s="39">
        <f>IF(E861&gt;0, (G861-I861)/E861, "")</f>
        <v/>
      </c>
      <c r="K861" s="39">
        <f>IF(F861&gt;0, (G861-I861)/F861, "")</f>
        <v/>
      </c>
      <c r="L861" s="40" t="n">
        <v>39.54</v>
      </c>
      <c r="M861" s="39">
        <f>IF(AND(ISNUMBER(L861), L861&gt;0), (J861/L861)*42, "")</f>
        <v/>
      </c>
      <c r="N861" s="39">
        <f>IF(M861&lt;&gt;"", M861/10, "")</f>
        <v/>
      </c>
      <c r="O861" s="39">
        <f>M861</f>
        <v/>
      </c>
      <c r="P861" s="39">
        <f>IF(AND(M861&lt;&gt;"", J861&lt;&gt;""), M861-J861, "")</f>
        <v/>
      </c>
      <c r="Q861" s="36" t="inlineStr">
        <is>
          <t>Amount Discrepancy</t>
        </is>
      </c>
      <c r="R861" s="21" t="inlineStr">
        <is>
          <t>Debit Y vs Lab AN diff: ₹-2,296.45 | Deductions: Oil: ₹167,187, Shortage: ₹795, Bardana: ₹7,140, Brokerage: ₹2,296</t>
        </is>
      </c>
    </row>
    <row r="862">
      <c r="A862" s="26" t="n">
        <v>861</v>
      </c>
      <c r="B862" s="27" t="inlineStr">
        <is>
          <t>Bhawani Trading Company</t>
        </is>
      </c>
      <c r="C862" s="27" t="inlineStr">
        <is>
          <t>INWDMSD27/0843 / PO:0317</t>
        </is>
      </c>
      <c r="D862" s="26" t="inlineStr">
        <is>
          <t>07-06-2026</t>
        </is>
      </c>
      <c r="E862" s="32" t="n">
        <v>31.28</v>
      </c>
      <c r="F862" s="33" t="n">
        <v>312.8</v>
      </c>
      <c r="G862" s="34" t="n">
        <v>2512773.5</v>
      </c>
      <c r="H862" s="34" t="n">
        <v>2511022.5</v>
      </c>
      <c r="I862" s="34" t="n">
        <v>122428.9047499998</v>
      </c>
      <c r="J862" s="34">
        <f>IF(E862&gt;0, (G862-I862)/E862, "")</f>
        <v/>
      </c>
      <c r="K862" s="34">
        <f>IF(F862&gt;0, (G862-I862)/F862, "")</f>
        <v/>
      </c>
      <c r="L862" s="35" t="n">
        <v>40.27</v>
      </c>
      <c r="M862" s="34">
        <f>IF(AND(ISNUMBER(L862), L862&gt;0), (J862/L862)*42, "")</f>
        <v/>
      </c>
      <c r="N862" s="34">
        <f>IF(M862&lt;&gt;"", M862/10, "")</f>
        <v/>
      </c>
      <c r="O862" s="34">
        <f>M862</f>
        <v/>
      </c>
      <c r="P862" s="34">
        <f>IF(AND(M862&lt;&gt;"", J862&lt;&gt;""), M862-J862, "")</f>
        <v/>
      </c>
      <c r="Q862" s="36" t="inlineStr">
        <is>
          <t>Amount Discrepancy</t>
        </is>
      </c>
      <c r="R862" s="27" t="inlineStr">
        <is>
          <t>Debit Y vs Lab AN diff: ₹-1,751.00 | Deductions: Oil: ₹103,430, Shortage: ₹803, Bardana: ₹6,150, Brokerage: ₹1,751</t>
        </is>
      </c>
    </row>
    <row r="863">
      <c r="A863" s="20" t="n">
        <v>862</v>
      </c>
      <c r="B863" s="21" t="inlineStr">
        <is>
          <t>Shubham Traders</t>
        </is>
      </c>
      <c r="C863" s="21" t="inlineStr">
        <is>
          <t>INWDMSD27/0844 / PO:0302</t>
        </is>
      </c>
      <c r="D863" s="20" t="inlineStr">
        <is>
          <t>07-06-2026</t>
        </is>
      </c>
      <c r="E863" s="37" t="n">
        <v>30.7</v>
      </c>
      <c r="F863" s="38" t="n">
        <v>307</v>
      </c>
      <c r="G863" s="39" t="n">
        <v>2481043.75</v>
      </c>
      <c r="H863" s="39" t="n">
        <v>2481043.75</v>
      </c>
      <c r="I863" s="39" t="n">
        <v>235724.8588690475</v>
      </c>
      <c r="J863" s="39">
        <f>IF(E863&gt;0, (G863-I863)/E863, "")</f>
        <v/>
      </c>
      <c r="K863" s="39">
        <f>IF(F863&gt;0, (G863-I863)/F863, "")</f>
        <v/>
      </c>
      <c r="L863" s="40" t="n">
        <v>38.37</v>
      </c>
      <c r="M863" s="39">
        <f>IF(AND(ISNUMBER(L863), L863&gt;0), (J863/L863)*42, "")</f>
        <v/>
      </c>
      <c r="N863" s="39">
        <f>IF(M863&lt;&gt;"", M863/10, "")</f>
        <v/>
      </c>
      <c r="O863" s="39">
        <f>M863</f>
        <v/>
      </c>
      <c r="P863" s="39">
        <f>IF(AND(M863&lt;&gt;"", J863&lt;&gt;""), M863-J863, "")</f>
        <v/>
      </c>
      <c r="Q863" s="41" t="inlineStr">
        <is>
          <t>Matched</t>
        </is>
      </c>
      <c r="R863" s="21" t="inlineStr">
        <is>
          <t>Deductions: Oil: ₹215,615, Shortage: ₹2,019, Bardana: ₹7,175</t>
        </is>
      </c>
    </row>
    <row r="864">
      <c r="A864" s="26" t="n">
        <v>863</v>
      </c>
      <c r="B864" s="27" t="inlineStr">
        <is>
          <t>Moreshwar Trading Company</t>
        </is>
      </c>
      <c r="C864" s="27" t="inlineStr">
        <is>
          <t>INWDMSD27/0845 / PO:0307</t>
        </is>
      </c>
      <c r="D864" s="26" t="inlineStr">
        <is>
          <t>07-06-2026</t>
        </is>
      </c>
      <c r="E864" s="32" t="n">
        <v>26.99</v>
      </c>
      <c r="F864" s="33" t="n">
        <v>269.9</v>
      </c>
      <c r="G864" s="34" t="n">
        <v>2183480</v>
      </c>
      <c r="H864" s="34" t="n">
        <v>2183480</v>
      </c>
      <c r="I864" s="34" t="n">
        <v>152127.2626666668</v>
      </c>
      <c r="J864" s="34">
        <f>IF(E864&gt;0, (G864-I864)/E864, "")</f>
        <v/>
      </c>
      <c r="K864" s="34">
        <f>IF(F864&gt;0, (G864-I864)/F864, "")</f>
        <v/>
      </c>
      <c r="L864" s="35" t="n">
        <v>39.55</v>
      </c>
      <c r="M864" s="34">
        <f>IF(AND(ISNUMBER(L864), L864&gt;0), (J864/L864)*42, "")</f>
        <v/>
      </c>
      <c r="N864" s="34">
        <f>IF(M864&lt;&gt;"", M864/10, "")</f>
        <v/>
      </c>
      <c r="O864" s="34">
        <f>M864</f>
        <v/>
      </c>
      <c r="P864" s="34">
        <f>IF(AND(M864&lt;&gt;"", J864&lt;&gt;""), M864-J864, "")</f>
        <v/>
      </c>
      <c r="Q864" s="41" t="inlineStr">
        <is>
          <t>Matched</t>
        </is>
      </c>
      <c r="R864" s="27" t="inlineStr">
        <is>
          <t>Deductions: Oil: ₹127,370, Shortage: ₹4,038, Bardana: ₹5,310, Brokerage: ₹4,056</t>
        </is>
      </c>
    </row>
    <row r="865">
      <c r="A865" s="20" t="n">
        <v>864</v>
      </c>
      <c r="B865" s="21" t="inlineStr">
        <is>
          <t>Shyam Lal Mukesh Kumar</t>
        </is>
      </c>
      <c r="C865" s="21" t="inlineStr">
        <is>
          <t>INWDMSD27/0846 / PO:0327</t>
        </is>
      </c>
      <c r="D865" s="20" t="inlineStr">
        <is>
          <t>07-06-2026</t>
        </is>
      </c>
      <c r="E865" s="37" t="n">
        <v>33.09</v>
      </c>
      <c r="F865" s="38" t="n">
        <v>330.9</v>
      </c>
      <c r="G865" s="39" t="n">
        <v>2635737.5</v>
      </c>
      <c r="H865" s="39" t="n">
        <v>2635737.5</v>
      </c>
      <c r="I865" s="39" t="n">
        <v>205936.8650595237</v>
      </c>
      <c r="J865" s="39">
        <f>IF(E865&gt;0, (G865-I865)/E865, "")</f>
        <v/>
      </c>
      <c r="K865" s="39">
        <f>IF(F865&gt;0, (G865-I865)/F865, "")</f>
        <v/>
      </c>
      <c r="L865" s="40" t="n">
        <v>39.11</v>
      </c>
      <c r="M865" s="39">
        <f>IF(AND(ISNUMBER(L865), L865&gt;0), (J865/L865)*42, "")</f>
        <v/>
      </c>
      <c r="N865" s="39">
        <f>IF(M865&lt;&gt;"", M865/10, "")</f>
        <v/>
      </c>
      <c r="O865" s="39">
        <f>M865</f>
        <v/>
      </c>
      <c r="P865" s="39">
        <f>IF(AND(M865&lt;&gt;"", J865&lt;&gt;""), M865-J865, "")</f>
        <v/>
      </c>
      <c r="Q865" s="41" t="inlineStr">
        <is>
          <t>Matched</t>
        </is>
      </c>
      <c r="R865" s="21" t="inlineStr">
        <is>
          <t>Deductions: Oil: ₹181,991, Bardana: ₹6,600, Brokerage: ₹4,958</t>
        </is>
      </c>
    </row>
    <row r="866">
      <c r="A866" s="26" t="n">
        <v>865</v>
      </c>
      <c r="B866" s="27" t="inlineStr">
        <is>
          <t>Shubham Traders</t>
        </is>
      </c>
      <c r="C866" s="27" t="inlineStr">
        <is>
          <t>INWDMSD27/0847 / PO:0320</t>
        </is>
      </c>
      <c r="D866" s="26" t="inlineStr">
        <is>
          <t>07-06-2026</t>
        </is>
      </c>
      <c r="E866" s="32" t="n">
        <v>26.99</v>
      </c>
      <c r="F866" s="33" t="n">
        <v>269.9</v>
      </c>
      <c r="G866" s="34" t="n">
        <v>2454446.25</v>
      </c>
      <c r="H866" s="34" t="n">
        <v>2165947.5</v>
      </c>
      <c r="I866" s="34" t="n">
        <v>189073.9673214287</v>
      </c>
      <c r="J866" s="34">
        <f>IF(E866&gt;0, (G866-I866)/E866, "")</f>
        <v/>
      </c>
      <c r="K866" s="34">
        <f>IF(F866&gt;0, (G866-I866)/F866, "")</f>
        <v/>
      </c>
      <c r="L866" s="35" t="n">
        <v>38.62</v>
      </c>
      <c r="M866" s="34">
        <f>IF(AND(ISNUMBER(L866), L866&gt;0), (J866/L866)*42, "")</f>
        <v/>
      </c>
      <c r="N866" s="34">
        <f>IF(M866&lt;&gt;"", M866/10, "")</f>
        <v/>
      </c>
      <c r="O866" s="34">
        <f>M866</f>
        <v/>
      </c>
      <c r="P866" s="34">
        <f>IF(AND(M866&lt;&gt;"", J866&lt;&gt;""), M866-J866, "")</f>
        <v/>
      </c>
      <c r="Q866" s="36" t="inlineStr">
        <is>
          <t>Amount Discrepancy</t>
        </is>
      </c>
      <c r="R866" s="27" t="inlineStr">
        <is>
          <t>Debit Y vs Lab AN diff: ₹-288,498.75 | Deductions: Oil: ₹174,307, Bardana: ₹5,020</t>
        </is>
      </c>
    </row>
    <row r="867">
      <c r="A867" s="20" t="n">
        <v>866</v>
      </c>
      <c r="B867" s="21" t="inlineStr">
        <is>
          <t>Ashwinder Kumar Rajan Rai</t>
        </is>
      </c>
      <c r="C867" s="21" t="inlineStr">
        <is>
          <t>INWDMSD27/0848 / PO:0312</t>
        </is>
      </c>
      <c r="D867" s="20" t="inlineStr">
        <is>
          <t>07-06-2026</t>
        </is>
      </c>
      <c r="E867" s="37" t="n">
        <v>24.76</v>
      </c>
      <c r="F867" s="38" t="n">
        <v>247.6</v>
      </c>
      <c r="G867" s="39" t="n">
        <v>1987792.5</v>
      </c>
      <c r="H867" s="39" t="n">
        <v>1987792.5</v>
      </c>
      <c r="I867" s="39" t="n">
        <v>187780.0964285714</v>
      </c>
      <c r="J867" s="39">
        <f>IF(E867&gt;0, (G867-I867)/E867, "")</f>
        <v/>
      </c>
      <c r="K867" s="39">
        <f>IF(F867&gt;0, (G867-I867)/F867, "")</f>
        <v/>
      </c>
      <c r="L867" s="40" t="n">
        <v>38.35</v>
      </c>
      <c r="M867" s="39">
        <f>IF(AND(ISNUMBER(L867), L867&gt;0), (J867/L867)*42, "")</f>
        <v/>
      </c>
      <c r="N867" s="39">
        <f>IF(M867&lt;&gt;"", M867/10, "")</f>
        <v/>
      </c>
      <c r="O867" s="39">
        <f>M867</f>
        <v/>
      </c>
      <c r="P867" s="39">
        <f>IF(AND(M867&lt;&gt;"", J867&lt;&gt;""), M867-J867, "")</f>
        <v/>
      </c>
      <c r="Q867" s="41" t="inlineStr">
        <is>
          <t>Matched</t>
        </is>
      </c>
      <c r="R867" s="21" t="inlineStr">
        <is>
          <t>Deductions: Oil: ₹172,749, Shortage: ₹802, Bardana: ₹4,290</t>
        </is>
      </c>
    </row>
    <row r="868">
      <c r="A868" s="26" t="n">
        <v>867</v>
      </c>
      <c r="B868" s="27" t="inlineStr">
        <is>
          <t>Bhawani Trading Company</t>
        </is>
      </c>
      <c r="C868" s="27" t="inlineStr">
        <is>
          <t>INWDMSD27/0849 / PO:0317</t>
        </is>
      </c>
      <c r="D868" s="26" t="inlineStr">
        <is>
          <t>07-06-2026</t>
        </is>
      </c>
      <c r="E868" s="32" t="n">
        <v>30.37</v>
      </c>
      <c r="F868" s="33" t="n">
        <v>303.7</v>
      </c>
      <c r="G868" s="34" t="n">
        <v>248100.2</v>
      </c>
      <c r="H868" s="34" t="n">
        <v>2436390</v>
      </c>
      <c r="I868" s="34" t="n">
        <v>112001.1829999999</v>
      </c>
      <c r="J868" s="34">
        <f>IF(E868&gt;0, (G868-I868)/E868, "")</f>
        <v/>
      </c>
      <c r="K868" s="34">
        <f>IF(F868&gt;0, (G868-I868)/F868, "")</f>
        <v/>
      </c>
      <c r="L868" s="35" t="n">
        <v>40.39</v>
      </c>
      <c r="M868" s="34">
        <f>IF(AND(ISNUMBER(L868), L868&gt;0), (J868/L868)*42, "")</f>
        <v/>
      </c>
      <c r="N868" s="34">
        <f>IF(M868&lt;&gt;"", M868/10, "")</f>
        <v/>
      </c>
      <c r="O868" s="34">
        <f>M868</f>
        <v/>
      </c>
      <c r="P868" s="34">
        <f>IF(AND(M868&lt;&gt;"", J868&lt;&gt;""), M868-J868, "")</f>
        <v/>
      </c>
      <c r="Q868" s="36" t="inlineStr">
        <is>
          <t>Amount Discrepancy</t>
        </is>
      </c>
      <c r="R868" s="27" t="inlineStr">
        <is>
          <t>Debit Y vs Lab AN diff: ₹+2,188,289.80 | Deductions: Oil: ₹93,395, Bardana: ₹5,445, Brokerage: ₹1,710</t>
        </is>
      </c>
    </row>
    <row r="869">
      <c r="A869" s="20" t="n">
        <v>868</v>
      </c>
      <c r="B869" s="21" t="inlineStr">
        <is>
          <t>Shyam Traders</t>
        </is>
      </c>
      <c r="C869" s="21" t="inlineStr">
        <is>
          <t>INWDMSD27/0850 / PO:0323</t>
        </is>
      </c>
      <c r="D869" s="20" t="inlineStr">
        <is>
          <t>07-06-2026</t>
        </is>
      </c>
      <c r="E869" s="37" t="n">
        <v>15.18</v>
      </c>
      <c r="F869" s="38" t="n">
        <v>151.8</v>
      </c>
      <c r="G869" s="39" t="n">
        <v>1213602.28</v>
      </c>
      <c r="H869" s="39" t="n">
        <v>1212598.75</v>
      </c>
      <c r="I869" s="39" t="n">
        <v>29812.772077381</v>
      </c>
      <c r="J869" s="39">
        <f>IF(E869&gt;0, (G869-I869)/E869, "")</f>
        <v/>
      </c>
      <c r="K869" s="39">
        <f>IF(F869&gt;0, (G869-I869)/F869, "")</f>
        <v/>
      </c>
      <c r="L869" s="40" t="n">
        <v>41.33</v>
      </c>
      <c r="M869" s="39">
        <f>IF(AND(ISNUMBER(L869), L869&gt;0), (J869/L869)*42, "")</f>
        <v/>
      </c>
      <c r="N869" s="39">
        <f>IF(M869&lt;&gt;"", M869/10, "")</f>
        <v/>
      </c>
      <c r="O869" s="39">
        <f>M869</f>
        <v/>
      </c>
      <c r="P869" s="39">
        <f>IF(AND(M869&lt;&gt;"", J869&lt;&gt;""), M869-J869, "")</f>
        <v/>
      </c>
      <c r="Q869" s="36" t="inlineStr">
        <is>
          <t>Amount Discrepancy</t>
        </is>
      </c>
      <c r="R869" s="21" t="inlineStr">
        <is>
          <t>Debit Y vs Lab AN diff: ₹-1,003.53 | Deductions: Oil: ₹19,344, Shortage: ₹1,994, Bardana: ₹2,500, Brokerage: ₹1,004</t>
        </is>
      </c>
    </row>
    <row r="870">
      <c r="A870" s="26" t="n">
        <v>869</v>
      </c>
      <c r="B870" s="27" t="inlineStr">
        <is>
          <t>Shyam Traders</t>
        </is>
      </c>
      <c r="C870" s="27" t="inlineStr">
        <is>
          <t>INWDMSD27/0851 / PO:0324</t>
        </is>
      </c>
      <c r="D870" s="26" t="inlineStr">
        <is>
          <t>07-06-2026</t>
        </is>
      </c>
      <c r="E870" s="32" t="n">
        <v>15.08</v>
      </c>
      <c r="F870" s="33" t="n">
        <v>150.8</v>
      </c>
      <c r="G870" s="34" t="n">
        <v>1202646.03</v>
      </c>
      <c r="H870" s="34" t="n">
        <v>1201642.5</v>
      </c>
      <c r="I870" s="34" t="n">
        <v>32990.83028571428</v>
      </c>
      <c r="J870" s="34">
        <f>IF(E870&gt;0, (G870-I870)/E870, "")</f>
        <v/>
      </c>
      <c r="K870" s="34">
        <f>IF(F870&gt;0, (G870-I870)/F870, "")</f>
        <v/>
      </c>
      <c r="L870" s="35" t="n">
        <v>41.25</v>
      </c>
      <c r="M870" s="34">
        <f>IF(AND(ISNUMBER(L870), L870&gt;0), (J870/L870)*42, "")</f>
        <v/>
      </c>
      <c r="N870" s="34">
        <f>IF(M870&lt;&gt;"", M870/10, "")</f>
        <v/>
      </c>
      <c r="O870" s="34">
        <f>M870</f>
        <v/>
      </c>
      <c r="P870" s="34">
        <f>IF(AND(M870&lt;&gt;"", J870&lt;&gt;""), M870-J870, "")</f>
        <v/>
      </c>
      <c r="Q870" s="36" t="inlineStr">
        <is>
          <t>Amount Discrepancy</t>
        </is>
      </c>
      <c r="R870" s="27" t="inlineStr">
        <is>
          <t>Debit Y vs Lab AN diff: ₹-1,003.53 | Deductions: Oil: ₹21,458, Shortage: ₹2,782, Bardana: ₹2,700, Brokerage: ₹1,004</t>
        </is>
      </c>
    </row>
    <row r="871">
      <c r="A871" s="20" t="n">
        <v>870</v>
      </c>
      <c r="B871" s="21" t="inlineStr">
        <is>
          <t>Kapil Agro Industries</t>
        </is>
      </c>
      <c r="C871" s="21" t="inlineStr">
        <is>
          <t>INWDMSD27/0852 / PO:0328</t>
        </is>
      </c>
      <c r="D871" s="20" t="inlineStr">
        <is>
          <t>07-06-2026</t>
        </is>
      </c>
      <c r="E871" s="37" t="n">
        <v>15.18</v>
      </c>
      <c r="F871" s="38" t="n">
        <v>151.8</v>
      </c>
      <c r="G871" s="39" t="n">
        <v>1214592.5</v>
      </c>
      <c r="H871" s="39" t="n">
        <v>1214592.5</v>
      </c>
      <c r="I871" s="39" t="n">
        <v>76259.75891666672</v>
      </c>
      <c r="J871" s="39">
        <f>IF(E871&gt;0, (G871-I871)/E871, "")</f>
        <v/>
      </c>
      <c r="K871" s="39">
        <f>IF(F871&gt;0, (G871-I871)/F871, "")</f>
        <v/>
      </c>
      <c r="L871" s="40" t="n">
        <v>39.76</v>
      </c>
      <c r="M871" s="39">
        <f>IF(AND(ISNUMBER(L871), L871&gt;0), (J871/L871)*42, "")</f>
        <v/>
      </c>
      <c r="N871" s="39">
        <f>IF(M871&lt;&gt;"", M871/10, "")</f>
        <v/>
      </c>
      <c r="O871" s="39">
        <f>M871</f>
        <v/>
      </c>
      <c r="P871" s="39">
        <f>IF(AND(M871&lt;&gt;"", J871&lt;&gt;""), M871-J871, "")</f>
        <v/>
      </c>
      <c r="Q871" s="41" t="inlineStr">
        <is>
          <t>Matched</t>
        </is>
      </c>
      <c r="R871" s="21" t="inlineStr">
        <is>
          <t>Deductions: Oil: ₹64,778, Shortage: ₹3,987, Bardana: ₹3,000</t>
        </is>
      </c>
    </row>
    <row r="872">
      <c r="A872" s="26" t="n">
        <v>871</v>
      </c>
      <c r="B872" s="27" t="inlineStr">
        <is>
          <t>Kapil Agro Industries</t>
        </is>
      </c>
      <c r="C872" s="27" t="inlineStr">
        <is>
          <t>INWDMSD27/0853 / PO:0328</t>
        </is>
      </c>
      <c r="D872" s="26" t="inlineStr">
        <is>
          <t>07-06-2026</t>
        </is>
      </c>
      <c r="E872" s="32" t="n">
        <v>15.15</v>
      </c>
      <c r="F872" s="33" t="n">
        <v>151.5</v>
      </c>
      <c r="G872" s="34" t="n">
        <v>1214991.25</v>
      </c>
      <c r="H872" s="34" t="n">
        <v>1214991.25</v>
      </c>
      <c r="I872" s="34" t="n">
        <v>88512.54001785706</v>
      </c>
      <c r="J872" s="34">
        <f>IF(E872&gt;0, (G872-I872)/E872, "")</f>
        <v/>
      </c>
      <c r="K872" s="34">
        <f>IF(F872&gt;0, (G872-I872)/F872, "")</f>
        <v/>
      </c>
      <c r="L872" s="35" t="n">
        <v>39.45</v>
      </c>
      <c r="M872" s="34">
        <f>IF(AND(ISNUMBER(L872), L872&gt;0), (J872/L872)*42, "")</f>
        <v/>
      </c>
      <c r="N872" s="34">
        <f>IF(M872&lt;&gt;"", M872/10, "")</f>
        <v/>
      </c>
      <c r="O872" s="34">
        <f>M872</f>
        <v/>
      </c>
      <c r="P872" s="34">
        <f>IF(AND(M872&lt;&gt;"", J872&lt;&gt;""), M872-J872, "")</f>
        <v/>
      </c>
      <c r="Q872" s="41" t="inlineStr">
        <is>
          <t>Matched</t>
        </is>
      </c>
      <c r="R872" s="27" t="inlineStr">
        <is>
          <t>Deductions: Oil: ₹73,767, Shortage: ₹6,779, Bardana: ₹2,985</t>
        </is>
      </c>
    </row>
    <row r="873">
      <c r="A873" s="20" t="n">
        <v>872</v>
      </c>
      <c r="B873" s="21" t="inlineStr">
        <is>
          <t>Tetarwal Trading Company</t>
        </is>
      </c>
      <c r="C873" s="21" t="inlineStr">
        <is>
          <t>INWDMSD27/0854 / PO:0319</t>
        </is>
      </c>
      <c r="D873" s="20" t="inlineStr">
        <is>
          <t>07-06-2026</t>
        </is>
      </c>
      <c r="E873" s="37" t="n">
        <v>45.41</v>
      </c>
      <c r="F873" s="38" t="n">
        <v>454.1</v>
      </c>
      <c r="G873" s="39" t="n">
        <v>3652177.5</v>
      </c>
      <c r="H873" s="39" t="n">
        <v>3652177.5</v>
      </c>
      <c r="I873" s="39" t="n">
        <v>133188.8989642856</v>
      </c>
      <c r="J873" s="39">
        <f>IF(E873&gt;0, (G873-I873)/E873, "")</f>
        <v/>
      </c>
      <c r="K873" s="39">
        <f>IF(F873&gt;0, (G873-I873)/F873, "")</f>
        <v/>
      </c>
      <c r="L873" s="40" t="n">
        <v>40.92</v>
      </c>
      <c r="M873" s="39">
        <f>IF(AND(ISNUMBER(L873), L873&gt;0), (J873/L873)*42, "")</f>
        <v/>
      </c>
      <c r="N873" s="39">
        <f>IF(M873&lt;&gt;"", M873/10, "")</f>
        <v/>
      </c>
      <c r="O873" s="39">
        <f>M873</f>
        <v/>
      </c>
      <c r="P873" s="39">
        <f>IF(AND(M873&lt;&gt;"", J873&lt;&gt;""), M873-J873, "")</f>
        <v/>
      </c>
      <c r="Q873" s="41" t="inlineStr">
        <is>
          <t>Matched</t>
        </is>
      </c>
      <c r="R873" s="21" t="inlineStr">
        <is>
          <t>Deductions: Oil: ₹93,913, Shortage: ₹8,025, Bardana: ₹9,175, Brokerage: ₹6,371</t>
        </is>
      </c>
    </row>
    <row r="874">
      <c r="A874" s="26" t="n">
        <v>873</v>
      </c>
      <c r="B874" s="27" t="inlineStr">
        <is>
          <t>Shyam Lal Mukesh Kumar</t>
        </is>
      </c>
      <c r="C874" s="27" t="inlineStr">
        <is>
          <t>INWDMSD27/0855 / PO:0327</t>
        </is>
      </c>
      <c r="D874" s="26" t="inlineStr">
        <is>
          <t>08-06-2026</t>
        </is>
      </c>
      <c r="E874" s="32" t="n">
        <v>29.01</v>
      </c>
      <c r="F874" s="33" t="n">
        <v>290.1</v>
      </c>
      <c r="G874" s="34" t="n">
        <v>2318332.5</v>
      </c>
      <c r="H874" s="34" t="n">
        <v>2318332.5</v>
      </c>
      <c r="I874" s="34" t="n">
        <v>168254.5132857144</v>
      </c>
      <c r="J874" s="34">
        <f>IF(E874&gt;0, (G874-I874)/E874, "")</f>
        <v/>
      </c>
      <c r="K874" s="34">
        <f>IF(F874&gt;0, (G874-I874)/F874, "")</f>
        <v/>
      </c>
      <c r="L874" s="35" t="n">
        <v>39.94</v>
      </c>
      <c r="M874" s="34">
        <f>IF(AND(ISNUMBER(L874), L874&gt;0), (J874/L874)*42, "")</f>
        <v/>
      </c>
      <c r="N874" s="34">
        <f>IF(M874&lt;&gt;"", M874/10, "")</f>
        <v/>
      </c>
      <c r="O874" s="34">
        <f>M874</f>
        <v/>
      </c>
      <c r="P874" s="34">
        <f>IF(AND(M874&lt;&gt;"", J874&lt;&gt;""), M874-J874, "")</f>
        <v/>
      </c>
      <c r="Q874" s="41" t="inlineStr">
        <is>
          <t>Matched</t>
        </is>
      </c>
      <c r="R874" s="27" t="inlineStr">
        <is>
          <t>Deductions: Oil: ₹113,709, Shortage: ₹4,785, Bardana: ₹4,900, Brokerage: ₹4,360</t>
        </is>
      </c>
    </row>
    <row r="875">
      <c r="A875" s="20" t="n">
        <v>874</v>
      </c>
      <c r="B875" s="21" t="inlineStr">
        <is>
          <t>Shyam Lal Mukesh Kumar</t>
        </is>
      </c>
      <c r="C875" s="21" t="inlineStr">
        <is>
          <t>INWDMSD27/0856 / PO:0327</t>
        </is>
      </c>
      <c r="D875" s="20" t="inlineStr">
        <is>
          <t>08-06-2026</t>
        </is>
      </c>
      <c r="E875" s="37" t="n">
        <v>29.69</v>
      </c>
      <c r="F875" s="38" t="n">
        <v>296.9</v>
      </c>
      <c r="G875" s="39" t="n">
        <v>2371366.25</v>
      </c>
      <c r="H875" s="39" t="n">
        <v>2371366.25</v>
      </c>
      <c r="I875" s="39" t="n">
        <v>217860.6530952382</v>
      </c>
      <c r="J875" s="39">
        <f>IF(E875&gt;0, (G875-I875)/E875, "")</f>
        <v/>
      </c>
      <c r="K875" s="39">
        <f>IF(F875&gt;0, (G875-I875)/F875, "")</f>
        <v/>
      </c>
      <c r="L875" s="40" t="n">
        <v>39.19</v>
      </c>
      <c r="M875" s="39">
        <f>IF(AND(ISNUMBER(L875), L875&gt;0), (J875/L875)*42, "")</f>
        <v/>
      </c>
      <c r="N875" s="39">
        <f>IF(M875&lt;&gt;"", M875/10, "")</f>
        <v/>
      </c>
      <c r="O875" s="39">
        <f>M875</f>
        <v/>
      </c>
      <c r="P875" s="39">
        <f>IF(AND(M875&lt;&gt;"", J875&lt;&gt;""), M875-J875, "")</f>
        <v/>
      </c>
      <c r="Q875" s="41" t="inlineStr">
        <is>
          <t>Matched</t>
        </is>
      </c>
      <c r="R875" s="21" t="inlineStr">
        <is>
          <t>Deductions: Oil: ₹158,656, Shortage: ₹3,589, Bardana: ₹6,100, Brokerage: ₹4,460</t>
        </is>
      </c>
    </row>
    <row r="876">
      <c r="A876" s="26" t="n">
        <v>875</v>
      </c>
      <c r="B876" s="27" t="inlineStr">
        <is>
          <t>Kharati Lal Ashok Kumar</t>
        </is>
      </c>
      <c r="C876" s="27" t="inlineStr">
        <is>
          <t>INWDMSD27/0857 / PO:0285</t>
        </is>
      </c>
      <c r="D876" s="26" t="inlineStr">
        <is>
          <t>08-06-2026</t>
        </is>
      </c>
      <c r="E876" s="32" t="n">
        <v>33.94</v>
      </c>
      <c r="F876" s="33" t="n">
        <v>339.4</v>
      </c>
      <c r="G876" s="34" t="n">
        <v>2726493.75</v>
      </c>
      <c r="H876" s="34" t="n">
        <v>2726493.75</v>
      </c>
      <c r="I876" s="34" t="n">
        <v>142125.6370535713</v>
      </c>
      <c r="J876" s="34">
        <f>IF(E876&gt;0, (G876-I876)/E876, "")</f>
        <v/>
      </c>
      <c r="K876" s="34">
        <f>IF(F876&gt;0, (G876-I876)/F876, "")</f>
        <v/>
      </c>
      <c r="L876" s="35" t="n">
        <v>40.31</v>
      </c>
      <c r="M876" s="34">
        <f>IF(AND(ISNUMBER(L876), L876&gt;0), (J876/L876)*42, "")</f>
        <v/>
      </c>
      <c r="N876" s="34">
        <f>IF(M876&lt;&gt;"", M876/10, "")</f>
        <v/>
      </c>
      <c r="O876" s="34">
        <f>M876</f>
        <v/>
      </c>
      <c r="P876" s="34">
        <f>IF(AND(M876&lt;&gt;"", J876&lt;&gt;""), M876-J876, "")</f>
        <v/>
      </c>
      <c r="Q876" s="41" t="inlineStr">
        <is>
          <t>Matched</t>
        </is>
      </c>
      <c r="R876" s="27" t="inlineStr">
        <is>
          <t>Deductions: Oil: ₹109,709, Shortage: ₹2,809, Bardana: ₹8,845, Brokerage: ₹8,494</t>
        </is>
      </c>
    </row>
    <row r="877">
      <c r="A877" s="20" t="n">
        <v>876</v>
      </c>
      <c r="B877" s="21" t="inlineStr">
        <is>
          <t>Ashwinder Kumar Rajan Rai</t>
        </is>
      </c>
      <c r="C877" s="21" t="inlineStr">
        <is>
          <t>INWDMSD27/0858 / PO:0315</t>
        </is>
      </c>
      <c r="D877" s="20" t="inlineStr">
        <is>
          <t>08-06-2026</t>
        </is>
      </c>
      <c r="E877" s="37" t="n">
        <v>36.1</v>
      </c>
      <c r="F877" s="38" t="n">
        <v>361</v>
      </c>
      <c r="G877" s="39" t="n">
        <v>2912087.5</v>
      </c>
      <c r="H877" s="39" t="n">
        <v>2912087.5</v>
      </c>
      <c r="I877" s="39" t="n">
        <v>155077.7062500002</v>
      </c>
      <c r="J877" s="39">
        <f>IF(E877&gt;0, (G877-I877)/E877, "")</f>
        <v/>
      </c>
      <c r="K877" s="39">
        <f>IF(F877&gt;0, (G877-I877)/F877, "")</f>
        <v/>
      </c>
      <c r="L877" s="40" t="n">
        <v>40.41</v>
      </c>
      <c r="M877" s="39">
        <f>IF(AND(ISNUMBER(L877), L877&gt;0), (J877/L877)*42, "")</f>
        <v/>
      </c>
      <c r="N877" s="39">
        <f>IF(M877&lt;&gt;"", M877/10, "")</f>
        <v/>
      </c>
      <c r="O877" s="39">
        <f>M877</f>
        <v/>
      </c>
      <c r="P877" s="39">
        <f>IF(AND(M877&lt;&gt;"", J877&lt;&gt;""), M877-J877, "")</f>
        <v/>
      </c>
      <c r="Q877" s="41" t="inlineStr">
        <is>
          <t>Matched</t>
        </is>
      </c>
      <c r="R877" s="21" t="inlineStr">
        <is>
          <t>Deductions: Oil: ₹110,243, Shortage: ₹6,038, Bardana: ₹7,605, Brokerage: ₹18,088</t>
        </is>
      </c>
    </row>
    <row r="878">
      <c r="A878" s="26" t="n">
        <v>877</v>
      </c>
      <c r="B878" s="27" t="inlineStr">
        <is>
          <t>Reyansh Agro Industries</t>
        </is>
      </c>
      <c r="C878" s="27" t="inlineStr">
        <is>
          <t>INWDMSD27/0859 / PO:0284</t>
        </is>
      </c>
      <c r="D878" s="26" t="inlineStr">
        <is>
          <t>08-06-2026</t>
        </is>
      </c>
      <c r="E878" s="32" t="n">
        <v>8.790000000000001</v>
      </c>
      <c r="F878" s="33" t="n">
        <v>87.90000000000001</v>
      </c>
      <c r="G878" s="34" t="n">
        <v>703200</v>
      </c>
      <c r="H878" s="34" t="n">
        <v>703200</v>
      </c>
      <c r="I878" s="34" t="n">
        <v>38173.7142857143</v>
      </c>
      <c r="J878" s="34">
        <f>IF(E878&gt;0, (G878-I878)/E878, "")</f>
        <v/>
      </c>
      <c r="K878" s="34">
        <f>IF(F878&gt;0, (G878-I878)/F878, "")</f>
        <v/>
      </c>
      <c r="L878" s="35" t="n">
        <v>39.24</v>
      </c>
      <c r="M878" s="34">
        <f>IF(AND(ISNUMBER(L878), L878&gt;0), (J878/L878)*42, "")</f>
        <v/>
      </c>
      <c r="N878" s="34">
        <f>IF(M878&lt;&gt;"", M878/10, "")</f>
        <v/>
      </c>
      <c r="O878" s="34">
        <f>M878</f>
        <v/>
      </c>
      <c r="P878" s="34">
        <f>IF(AND(M878&lt;&gt;"", J878&lt;&gt;""), M878-J878, "")</f>
        <v/>
      </c>
      <c r="Q878" s="41" t="inlineStr">
        <is>
          <t>Matched</t>
        </is>
      </c>
      <c r="R878" s="27" t="inlineStr">
        <is>
          <t>Deductions: Oil: ₹38,174</t>
        </is>
      </c>
    </row>
    <row r="879">
      <c r="A879" s="20" t="n">
        <v>878</v>
      </c>
      <c r="B879" s="21" t="inlineStr">
        <is>
          <t>Reyansh Agro Industries</t>
        </is>
      </c>
      <c r="C879" s="21" t="inlineStr">
        <is>
          <t>INWDMSD27/0860 / PO:0284</t>
        </is>
      </c>
      <c r="D879" s="20" t="inlineStr">
        <is>
          <t>08-06-2026</t>
        </is>
      </c>
      <c r="E879" s="37" t="n">
        <v>8.6</v>
      </c>
      <c r="F879" s="38" t="n">
        <v>86</v>
      </c>
      <c r="G879" s="39" t="n">
        <v>688800</v>
      </c>
      <c r="H879" s="39" t="n">
        <v>688800</v>
      </c>
      <c r="I879" s="39" t="n">
        <v>38048.00000000001</v>
      </c>
      <c r="J879" s="39">
        <f>IF(E879&gt;0, (G879-I879)/E879, "")</f>
        <v/>
      </c>
      <c r="K879" s="39">
        <f>IF(F879&gt;0, (G879-I879)/F879, "")</f>
        <v/>
      </c>
      <c r="L879" s="40" t="n">
        <v>39.05</v>
      </c>
      <c r="M879" s="39">
        <f>IF(AND(ISNUMBER(L879), L879&gt;0), (J879/L879)*42, "")</f>
        <v/>
      </c>
      <c r="N879" s="39">
        <f>IF(M879&lt;&gt;"", M879/10, "")</f>
        <v/>
      </c>
      <c r="O879" s="39">
        <f>M879</f>
        <v/>
      </c>
      <c r="P879" s="39">
        <f>IF(AND(M879&lt;&gt;"", J879&lt;&gt;""), M879-J879, "")</f>
        <v/>
      </c>
      <c r="Q879" s="41" t="inlineStr">
        <is>
          <t>Matched</t>
        </is>
      </c>
      <c r="R879" s="21" t="inlineStr">
        <is>
          <t>Deductions: Oil: ₹38,048</t>
        </is>
      </c>
    </row>
    <row r="880">
      <c r="A880" s="26" t="n">
        <v>879</v>
      </c>
      <c r="B880" s="27" t="inlineStr">
        <is>
          <t>Reyansh Agro Industries</t>
        </is>
      </c>
      <c r="C880" s="27" t="inlineStr">
        <is>
          <t>INWDMSD27/0861 / PO:0284</t>
        </is>
      </c>
      <c r="D880" s="26" t="inlineStr">
        <is>
          <t>08-06-2026</t>
        </is>
      </c>
      <c r="E880" s="32" t="n">
        <v>8.790000000000001</v>
      </c>
      <c r="F880" s="33" t="n">
        <v>87.90000000000001</v>
      </c>
      <c r="G880" s="34" t="n">
        <v>703200</v>
      </c>
      <c r="H880" s="34" t="n">
        <v>703200</v>
      </c>
      <c r="I880" s="34" t="n">
        <v>39513.14285714285</v>
      </c>
      <c r="J880" s="34">
        <f>IF(E880&gt;0, (G880-I880)/E880, "")</f>
        <v/>
      </c>
      <c r="K880" s="34">
        <f>IF(F880&gt;0, (G880-I880)/F880, "")</f>
        <v/>
      </c>
      <c r="L880" s="35" t="n">
        <v>39.77</v>
      </c>
      <c r="M880" s="34">
        <f>IF(AND(ISNUMBER(L880), L880&gt;0), (J880/L880)*42, "")</f>
        <v/>
      </c>
      <c r="N880" s="34">
        <f>IF(M880&lt;&gt;"", M880/10, "")</f>
        <v/>
      </c>
      <c r="O880" s="34">
        <f>M880</f>
        <v/>
      </c>
      <c r="P880" s="34">
        <f>IF(AND(M880&lt;&gt;"", J880&lt;&gt;""), M880-J880, "")</f>
        <v/>
      </c>
      <c r="Q880" s="41" t="inlineStr">
        <is>
          <t>Matched</t>
        </is>
      </c>
      <c r="R880" s="27" t="inlineStr">
        <is>
          <t>Deductions: Oil: ₹39,513</t>
        </is>
      </c>
    </row>
    <row r="881">
      <c r="A881" s="20" t="n">
        <v>880</v>
      </c>
      <c r="B881" s="21" t="inlineStr">
        <is>
          <t>Reyansh Agro Industries</t>
        </is>
      </c>
      <c r="C881" s="21" t="inlineStr">
        <is>
          <t>INWDMSD27/0862 / PO:0284</t>
        </is>
      </c>
      <c r="D881" s="20" t="inlineStr">
        <is>
          <t>08-06-2026</t>
        </is>
      </c>
      <c r="E881" s="37" t="n">
        <v>8.809999999999999</v>
      </c>
      <c r="F881" s="38" t="n">
        <v>88.09999999999999</v>
      </c>
      <c r="G881" s="39" t="n">
        <v>704800</v>
      </c>
      <c r="H881" s="39" t="n">
        <v>704800</v>
      </c>
      <c r="I881" s="39" t="n">
        <v>35240.00000000002</v>
      </c>
      <c r="J881" s="39">
        <f>IF(E881&gt;0, (G881-I881)/E881, "")</f>
        <v/>
      </c>
      <c r="K881" s="39">
        <f>IF(F881&gt;0, (G881-I881)/F881, "")</f>
        <v/>
      </c>
      <c r="L881" s="40" t="n">
        <v>39.42</v>
      </c>
      <c r="M881" s="39">
        <f>IF(AND(ISNUMBER(L881), L881&gt;0), (J881/L881)*42, "")</f>
        <v/>
      </c>
      <c r="N881" s="39">
        <f>IF(M881&lt;&gt;"", M881/10, "")</f>
        <v/>
      </c>
      <c r="O881" s="39">
        <f>M881</f>
        <v/>
      </c>
      <c r="P881" s="39">
        <f>IF(AND(M881&lt;&gt;"", J881&lt;&gt;""), M881-J881, "")</f>
        <v/>
      </c>
      <c r="Q881" s="41" t="inlineStr">
        <is>
          <t>Matched</t>
        </is>
      </c>
      <c r="R881" s="21" t="inlineStr">
        <is>
          <t>Deductions: Oil: ₹35,240</t>
        </is>
      </c>
    </row>
    <row r="882">
      <c r="A882" s="26" t="n">
        <v>881</v>
      </c>
      <c r="B882" s="27" t="inlineStr">
        <is>
          <t>Reyansh Agro Industries</t>
        </is>
      </c>
      <c r="C882" s="27" t="inlineStr">
        <is>
          <t>INWDMSD27/0863 / PO:0284</t>
        </is>
      </c>
      <c r="D882" s="26" t="inlineStr">
        <is>
          <t>08-06-2026</t>
        </is>
      </c>
      <c r="E882" s="32" t="n">
        <v>8.720000000000001</v>
      </c>
      <c r="F882" s="33" t="n">
        <v>87.2</v>
      </c>
      <c r="G882" s="34" t="n">
        <v>697600</v>
      </c>
      <c r="H882" s="34" t="n">
        <v>697600</v>
      </c>
      <c r="I882" s="34" t="n">
        <v>30727.61904761907</v>
      </c>
      <c r="J882" s="34">
        <f>IF(E882&gt;0, (G882-I882)/E882, "")</f>
        <v/>
      </c>
      <c r="K882" s="34">
        <f>IF(F882&gt;0, (G882-I882)/F882, "")</f>
        <v/>
      </c>
      <c r="L882" s="35" t="n">
        <v>39.62</v>
      </c>
      <c r="M882" s="34">
        <f>IF(AND(ISNUMBER(L882), L882&gt;0), (J882/L882)*42, "")</f>
        <v/>
      </c>
      <c r="N882" s="34">
        <f>IF(M882&lt;&gt;"", M882/10, "")</f>
        <v/>
      </c>
      <c r="O882" s="34">
        <f>M882</f>
        <v/>
      </c>
      <c r="P882" s="34">
        <f>IF(AND(M882&lt;&gt;"", J882&lt;&gt;""), M882-J882, "")</f>
        <v/>
      </c>
      <c r="Q882" s="41" t="inlineStr">
        <is>
          <t>Matched</t>
        </is>
      </c>
      <c r="R882" s="27" t="inlineStr">
        <is>
          <t>Deductions: Oil: ₹30,728</t>
        </is>
      </c>
    </row>
    <row r="883">
      <c r="A883" s="20" t="n">
        <v>882</v>
      </c>
      <c r="B883" s="21" t="inlineStr">
        <is>
          <t>Umesh Kumar &amp; Sons</t>
        </is>
      </c>
      <c r="C883" s="21" t="inlineStr">
        <is>
          <t>INWDMSD27/0864 / PO:0291</t>
        </is>
      </c>
      <c r="D883" s="20" t="inlineStr">
        <is>
          <t>09-06-2026</t>
        </is>
      </c>
      <c r="E883" s="37" t="n">
        <v>34.48999999999999</v>
      </c>
      <c r="F883" s="38" t="n">
        <v>344.9</v>
      </c>
      <c r="G883" s="39" t="n">
        <v>2511000</v>
      </c>
      <c r="H883" s="39" t="n">
        <v>2511000</v>
      </c>
      <c r="I883" s="39" t="n">
        <v>183555.0000000001</v>
      </c>
      <c r="J883" s="39">
        <f>IF(E883&gt;0, (G883-I883)/E883, "")</f>
        <v/>
      </c>
      <c r="K883" s="39">
        <f>IF(F883&gt;0, (G883-I883)/F883, "")</f>
        <v/>
      </c>
      <c r="L883" s="40" t="n">
        <v>39.83</v>
      </c>
      <c r="M883" s="39">
        <f>IF(AND(ISNUMBER(L883), L883&gt;0), (J883/L883)*42, "")</f>
        <v/>
      </c>
      <c r="N883" s="39">
        <f>IF(M883&lt;&gt;"", M883/10, "")</f>
        <v/>
      </c>
      <c r="O883" s="39">
        <f>M883</f>
        <v/>
      </c>
      <c r="P883" s="39">
        <f>IF(AND(M883&lt;&gt;"", J883&lt;&gt;""), M883-J883, "")</f>
        <v/>
      </c>
      <c r="Q883" s="41" t="inlineStr">
        <is>
          <t>Matched</t>
        </is>
      </c>
      <c r="R883" s="21" t="inlineStr">
        <is>
          <t>Deductions: Oil: ₹129,735, Bardana: ₹8,250, Brokerage: ₹31,000</t>
        </is>
      </c>
    </row>
    <row r="884">
      <c r="A884" s="26" t="n">
        <v>883</v>
      </c>
      <c r="B884" s="27" t="inlineStr">
        <is>
          <t>Umesh Kumar &amp; Sons</t>
        </is>
      </c>
      <c r="C884" s="27" t="inlineStr">
        <is>
          <t>INWDMSD27/0864 / PO:0316</t>
        </is>
      </c>
      <c r="D884" s="26" t="inlineStr">
        <is>
          <t>09-06-2026</t>
        </is>
      </c>
      <c r="E884" s="32" t="n">
        <v>34.48999999999999</v>
      </c>
      <c r="F884" s="33" t="n">
        <v>344.9</v>
      </c>
      <c r="G884" s="34" t="n">
        <v>414400</v>
      </c>
      <c r="H884" s="34" t="n">
        <v>279200</v>
      </c>
      <c r="I884" s="34" t="n">
        <v>16048.88133333335</v>
      </c>
      <c r="J884" s="34">
        <f>IF(E884&gt;0, (G884-I884)/E884, "")</f>
        <v/>
      </c>
      <c r="K884" s="34">
        <f>IF(F884&gt;0, (G884-I884)/F884, "")</f>
        <v/>
      </c>
      <c r="L884" s="35" t="n">
        <v>39.83</v>
      </c>
      <c r="M884" s="34">
        <f>IF(AND(ISNUMBER(L884), L884&gt;0), (J884/L884)*42, "")</f>
        <v/>
      </c>
      <c r="N884" s="34">
        <f>IF(M884&lt;&gt;"", M884/10, "")</f>
        <v/>
      </c>
      <c r="O884" s="34">
        <f>M884</f>
        <v/>
      </c>
      <c r="P884" s="34">
        <f>IF(AND(M884&lt;&gt;"", J884&lt;&gt;""), M884-J884, "")</f>
        <v/>
      </c>
      <c r="Q884" s="36" t="inlineStr">
        <is>
          <t>Amount Discrepancy</t>
        </is>
      </c>
      <c r="R884" s="27" t="inlineStr">
        <is>
          <t>Debit Y vs Lab AN diff: ₹-135,200.00 | Deductions: Oil: ₹14,425</t>
        </is>
      </c>
    </row>
    <row r="885">
      <c r="A885" s="20" t="n">
        <v>884</v>
      </c>
      <c r="B885" s="21" t="inlineStr">
        <is>
          <t>Reyansh Agro Industries</t>
        </is>
      </c>
      <c r="C885" s="21" t="inlineStr">
        <is>
          <t>INWDMSD27/0865 / PO:0284</t>
        </is>
      </c>
      <c r="D885" s="20" t="inlineStr">
        <is>
          <t>08-06-2026</t>
        </is>
      </c>
      <c r="E885" s="37" t="n">
        <v>8.82</v>
      </c>
      <c r="F885" s="38" t="n">
        <v>88.2</v>
      </c>
      <c r="G885" s="39" t="n">
        <v>706400</v>
      </c>
      <c r="H885" s="39" t="n">
        <v>706400</v>
      </c>
      <c r="I885" s="39" t="n">
        <v>30610.66666666667</v>
      </c>
      <c r="J885" s="39">
        <f>IF(E885&gt;0, (G885-I885)/E885, "")</f>
        <v/>
      </c>
      <c r="K885" s="39">
        <f>IF(F885&gt;0, (G885-I885)/F885, "")</f>
        <v/>
      </c>
      <c r="L885" s="40" t="n">
        <v>40.17</v>
      </c>
      <c r="M885" s="39">
        <f>IF(AND(ISNUMBER(L885), L885&gt;0), (J885/L885)*42, "")</f>
        <v/>
      </c>
      <c r="N885" s="39">
        <f>IF(M885&lt;&gt;"", M885/10, "")</f>
        <v/>
      </c>
      <c r="O885" s="39">
        <f>M885</f>
        <v/>
      </c>
      <c r="P885" s="39">
        <f>IF(AND(M885&lt;&gt;"", J885&lt;&gt;""), M885-J885, "")</f>
        <v/>
      </c>
      <c r="Q885" s="41" t="inlineStr">
        <is>
          <t>Matched</t>
        </is>
      </c>
      <c r="R885" s="21" t="inlineStr">
        <is>
          <t>Deductions: Oil: ₹30,611</t>
        </is>
      </c>
    </row>
    <row r="886">
      <c r="A886" s="26" t="n">
        <v>885</v>
      </c>
      <c r="B886" s="27" t="inlineStr">
        <is>
          <t>Reyansh Agro Industries</t>
        </is>
      </c>
      <c r="C886" s="27" t="inlineStr">
        <is>
          <t>INWDMSD27/0866 / PO:0284</t>
        </is>
      </c>
      <c r="D886" s="26" t="inlineStr">
        <is>
          <t>08-06-2026</t>
        </is>
      </c>
      <c r="E886" s="32" t="n">
        <v>8.720000000000001</v>
      </c>
      <c r="F886" s="33" t="n">
        <v>87.2</v>
      </c>
      <c r="G886" s="34" t="n">
        <v>697600</v>
      </c>
      <c r="H886" s="34" t="n">
        <v>697600</v>
      </c>
      <c r="I886" s="34" t="n">
        <v>24249.90476190478</v>
      </c>
      <c r="J886" s="34">
        <f>IF(E886&gt;0, (G886-I886)/E886, "")</f>
        <v/>
      </c>
      <c r="K886" s="34">
        <f>IF(F886&gt;0, (G886-I886)/F886, "")</f>
        <v/>
      </c>
      <c r="L886" s="35" t="n">
        <v>40</v>
      </c>
      <c r="M886" s="34">
        <f>IF(AND(ISNUMBER(L886), L886&gt;0), (J886/L886)*42, "")</f>
        <v/>
      </c>
      <c r="N886" s="34">
        <f>IF(M886&lt;&gt;"", M886/10, "")</f>
        <v/>
      </c>
      <c r="O886" s="34">
        <f>M886</f>
        <v/>
      </c>
      <c r="P886" s="34">
        <f>IF(AND(M886&lt;&gt;"", J886&lt;&gt;""), M886-J886, "")</f>
        <v/>
      </c>
      <c r="Q886" s="41" t="inlineStr">
        <is>
          <t>Matched</t>
        </is>
      </c>
      <c r="R886" s="27" t="inlineStr">
        <is>
          <t>Deductions: Oil: ₹24,250</t>
        </is>
      </c>
    </row>
    <row r="887">
      <c r="A887" s="20" t="n">
        <v>886</v>
      </c>
      <c r="B887" s="21" t="inlineStr">
        <is>
          <t>L L Traders</t>
        </is>
      </c>
      <c r="C887" s="21" t="inlineStr">
        <is>
          <t>INWDMSD27/0867 / PO:0322</t>
        </is>
      </c>
      <c r="D887" s="20" t="inlineStr">
        <is>
          <t>08-06-2026</t>
        </is>
      </c>
      <c r="E887" s="37" t="n">
        <v>9.4</v>
      </c>
      <c r="F887" s="38" t="n">
        <v>94</v>
      </c>
      <c r="G887" s="39" t="n">
        <v>751245</v>
      </c>
      <c r="H887" s="39" t="n">
        <v>751245</v>
      </c>
      <c r="I887" s="39" t="n">
        <v>52171.6836428571</v>
      </c>
      <c r="J887" s="39">
        <f>IF(E887&gt;0, (G887-I887)/E887, "")</f>
        <v/>
      </c>
      <c r="K887" s="39">
        <f>IF(F887&gt;0, (G887-I887)/F887, "")</f>
        <v/>
      </c>
      <c r="L887" s="40" t="n">
        <v>39.49</v>
      </c>
      <c r="M887" s="39">
        <f>IF(AND(ISNUMBER(L887), L887&gt;0), (J887/L887)*42, "")</f>
        <v/>
      </c>
      <c r="N887" s="39">
        <f>IF(M887&lt;&gt;"", M887/10, "")</f>
        <v/>
      </c>
      <c r="O887" s="39">
        <f>M887</f>
        <v/>
      </c>
      <c r="P887" s="39">
        <f>IF(AND(M887&lt;&gt;"", J887&lt;&gt;""), M887-J887, "")</f>
        <v/>
      </c>
      <c r="Q887" s="41" t="inlineStr">
        <is>
          <t>Matched</t>
        </is>
      </c>
      <c r="R887" s="21" t="inlineStr">
        <is>
          <t>Deductions: Oil: ₹44,896, Shortage: ₹1,595, Bardana: ₹2,150</t>
        </is>
      </c>
    </row>
    <row r="888">
      <c r="A888" s="26" t="n">
        <v>887</v>
      </c>
      <c r="B888" s="27" t="inlineStr">
        <is>
          <t>L L Traders</t>
        </is>
      </c>
      <c r="C888" s="27" t="inlineStr">
        <is>
          <t>INWDMSD27/0868 / PO:0322</t>
        </is>
      </c>
      <c r="D888" s="26" t="inlineStr">
        <is>
          <t>08-06-2026</t>
        </is>
      </c>
      <c r="E888" s="32" t="n">
        <v>9.309999999999999</v>
      </c>
      <c r="F888" s="33" t="n">
        <v>93.09999999999999</v>
      </c>
      <c r="G888" s="34" t="n">
        <v>744067.5</v>
      </c>
      <c r="H888" s="34" t="n">
        <v>744067.5</v>
      </c>
      <c r="I888" s="34" t="n">
        <v>46789.69221428574</v>
      </c>
      <c r="J888" s="34">
        <f>IF(E888&gt;0, (G888-I888)/E888, "")</f>
        <v/>
      </c>
      <c r="K888" s="34">
        <f>IF(F888&gt;0, (G888-I888)/F888, "")</f>
        <v/>
      </c>
      <c r="L888" s="35" t="n">
        <v>39.72</v>
      </c>
      <c r="M888" s="34">
        <f>IF(AND(ISNUMBER(L888), L888&gt;0), (J888/L888)*42, "")</f>
        <v/>
      </c>
      <c r="N888" s="34">
        <f>IF(M888&lt;&gt;"", M888/10, "")</f>
        <v/>
      </c>
      <c r="O888" s="34">
        <f>M888</f>
        <v/>
      </c>
      <c r="P888" s="34">
        <f>IF(AND(M888&lt;&gt;"", J888&lt;&gt;""), M888-J888, "")</f>
        <v/>
      </c>
      <c r="Q888" s="41" t="inlineStr">
        <is>
          <t>Matched</t>
        </is>
      </c>
      <c r="R888" s="27" t="inlineStr">
        <is>
          <t>Deductions: Oil: ₹40,392, Shortage: ₹1,595, Bardana: ₹1,975</t>
        </is>
      </c>
    </row>
    <row r="889">
      <c r="A889" s="20" t="n">
        <v>888</v>
      </c>
      <c r="B889" s="21" t="inlineStr">
        <is>
          <t>L L Traders</t>
        </is>
      </c>
      <c r="C889" s="21" t="inlineStr">
        <is>
          <t>INWDMSD27/0869 / PO:0322</t>
        </is>
      </c>
      <c r="D889" s="20" t="inlineStr">
        <is>
          <t>08-06-2026</t>
        </is>
      </c>
      <c r="E889" s="37" t="n">
        <v>9.26</v>
      </c>
      <c r="F889" s="38" t="n">
        <v>92.59999999999999</v>
      </c>
      <c r="G889" s="39" t="n">
        <v>739282.5</v>
      </c>
      <c r="H889" s="39" t="n">
        <v>739282.5</v>
      </c>
      <c r="I889" s="39" t="n">
        <v>45250.63196428569</v>
      </c>
      <c r="J889" s="39">
        <f>IF(E889&gt;0, (G889-I889)/E889, "")</f>
        <v/>
      </c>
      <c r="K889" s="39">
        <f>IF(F889&gt;0, (G889-I889)/F889, "")</f>
        <v/>
      </c>
      <c r="L889" s="40" t="n">
        <v>39.78</v>
      </c>
      <c r="M889" s="39">
        <f>IF(AND(ISNUMBER(L889), L889&gt;0), (J889/L889)*42, "")</f>
        <v/>
      </c>
      <c r="N889" s="39">
        <f>IF(M889&lt;&gt;"", M889/10, "")</f>
        <v/>
      </c>
      <c r="O889" s="39">
        <f>M889</f>
        <v/>
      </c>
      <c r="P889" s="39">
        <f>IF(AND(M889&lt;&gt;"", J889&lt;&gt;""), M889-J889, "")</f>
        <v/>
      </c>
      <c r="Q889" s="41" t="inlineStr">
        <is>
          <t>Matched</t>
        </is>
      </c>
      <c r="R889" s="21" t="inlineStr">
        <is>
          <t>Deductions: Oil: ₹39,076, Shortage: ₹798, Bardana: ₹2,050</t>
        </is>
      </c>
    </row>
    <row r="890">
      <c r="A890" s="26" t="n">
        <v>889</v>
      </c>
      <c r="B890" s="27" t="inlineStr">
        <is>
          <t>Reyansh Agro Industries</t>
        </is>
      </c>
      <c r="C890" s="27" t="inlineStr">
        <is>
          <t>INWDMSD27/0870 / PO:0284</t>
        </is>
      </c>
      <c r="D890" s="26" t="inlineStr">
        <is>
          <t>08-06-2026</t>
        </is>
      </c>
      <c r="E890" s="32" t="n">
        <v>8.809999999999999</v>
      </c>
      <c r="F890" s="33" t="n">
        <v>88.09999999999999</v>
      </c>
      <c r="G890" s="34" t="n">
        <v>704800</v>
      </c>
      <c r="H890" s="34" t="n">
        <v>704800</v>
      </c>
      <c r="I890" s="34" t="n">
        <v>29702.28571428577</v>
      </c>
      <c r="J890" s="34">
        <f>IF(E890&gt;0, (G890-I890)/E890, "")</f>
        <v/>
      </c>
      <c r="K890" s="34">
        <f>IF(F890&gt;0, (G890-I890)/F890, "")</f>
        <v/>
      </c>
      <c r="L890" s="35" t="n">
        <v>40</v>
      </c>
      <c r="M890" s="34">
        <f>IF(AND(ISNUMBER(L890), L890&gt;0), (J890/L890)*42, "")</f>
        <v/>
      </c>
      <c r="N890" s="34">
        <f>IF(M890&lt;&gt;"", M890/10, "")</f>
        <v/>
      </c>
      <c r="O890" s="34">
        <f>M890</f>
        <v/>
      </c>
      <c r="P890" s="34">
        <f>IF(AND(M890&lt;&gt;"", J890&lt;&gt;""), M890-J890, "")</f>
        <v/>
      </c>
      <c r="Q890" s="41" t="inlineStr">
        <is>
          <t>Matched</t>
        </is>
      </c>
      <c r="R890" s="27" t="inlineStr">
        <is>
          <t>Deductions: Oil: ₹29,702</t>
        </is>
      </c>
    </row>
    <row r="891">
      <c r="A891" s="20" t="n">
        <v>890</v>
      </c>
      <c r="B891" s="21" t="inlineStr">
        <is>
          <t>L L Traders</t>
        </is>
      </c>
      <c r="C891" s="21" t="inlineStr">
        <is>
          <t>INWDMSD27/0871 / PO:0322</t>
        </is>
      </c>
      <c r="D891" s="20" t="inlineStr">
        <is>
          <t>08-06-2026</t>
        </is>
      </c>
      <c r="E891" s="37" t="n">
        <v>9.209999999999999</v>
      </c>
      <c r="F891" s="38" t="n">
        <v>92.09999999999999</v>
      </c>
      <c r="G891" s="39" t="n">
        <v>735295</v>
      </c>
      <c r="H891" s="39" t="n">
        <v>735295</v>
      </c>
      <c r="I891" s="39" t="n">
        <v>58935.03238095237</v>
      </c>
      <c r="J891" s="39">
        <f>IF(E891&gt;0, (G891-I891)/E891, "")</f>
        <v/>
      </c>
      <c r="K891" s="39">
        <f>IF(F891&gt;0, (G891-I891)/F891, "")</f>
        <v/>
      </c>
      <c r="L891" s="40" t="n">
        <v>38.96</v>
      </c>
      <c r="M891" s="39">
        <f>IF(AND(ISNUMBER(L891), L891&gt;0), (J891/L891)*42, "")</f>
        <v/>
      </c>
      <c r="N891" s="39">
        <f>IF(M891&lt;&gt;"", M891/10, "")</f>
        <v/>
      </c>
      <c r="O891" s="39">
        <f>M891</f>
        <v/>
      </c>
      <c r="P891" s="39">
        <f>IF(AND(M891&lt;&gt;"", J891&lt;&gt;""), M891-J891, "")</f>
        <v/>
      </c>
      <c r="Q891" s="41" t="inlineStr">
        <is>
          <t>Matched</t>
        </is>
      </c>
      <c r="R891" s="21" t="inlineStr">
        <is>
          <t>Deductions: Oil: ₹53,221, Shortage: ₹798, Bardana: ₹1,975</t>
        </is>
      </c>
    </row>
    <row r="892">
      <c r="A892" s="26" t="n">
        <v>891</v>
      </c>
      <c r="B892" s="27" t="inlineStr">
        <is>
          <t>L L Traders</t>
        </is>
      </c>
      <c r="C892" s="27" t="inlineStr">
        <is>
          <t>INWDMSD27/0872 / PO:0322</t>
        </is>
      </c>
      <c r="D892" s="26" t="inlineStr">
        <is>
          <t>08-06-2026</t>
        </is>
      </c>
      <c r="E892" s="32" t="n">
        <v>9.029999999999999</v>
      </c>
      <c r="F892" s="33" t="n">
        <v>90.3</v>
      </c>
      <c r="G892" s="34" t="n">
        <v>720142.5</v>
      </c>
      <c r="H892" s="34" t="n">
        <v>720142.5</v>
      </c>
      <c r="I892" s="34" t="n">
        <v>69322.48424999996</v>
      </c>
      <c r="J892" s="34">
        <f>IF(E892&gt;0, (G892-I892)/E892, "")</f>
        <v/>
      </c>
      <c r="K892" s="34">
        <f>IF(F892&gt;0, (G892-I892)/F892, "")</f>
        <v/>
      </c>
      <c r="L892" s="35" t="n">
        <v>38.24</v>
      </c>
      <c r="M892" s="34">
        <f>IF(AND(ISNUMBER(L892), L892&gt;0), (J892/L892)*42, "")</f>
        <v/>
      </c>
      <c r="N892" s="34">
        <f>IF(M892&lt;&gt;"", M892/10, "")</f>
        <v/>
      </c>
      <c r="O892" s="34">
        <f>M892</f>
        <v/>
      </c>
      <c r="P892" s="34">
        <f>IF(AND(M892&lt;&gt;"", J892&lt;&gt;""), M892-J892, "")</f>
        <v/>
      </c>
      <c r="Q892" s="41" t="inlineStr">
        <is>
          <t>Matched</t>
        </is>
      </c>
      <c r="R892" s="27" t="inlineStr">
        <is>
          <t>Deductions: Oil: ₹64,470, Bardana: ₹1,900</t>
        </is>
      </c>
    </row>
    <row r="893">
      <c r="A893" s="20" t="n">
        <v>892</v>
      </c>
      <c r="B893" s="21" t="inlineStr">
        <is>
          <t>Reyansh Agro Industries</t>
        </is>
      </c>
      <c r="C893" s="21" t="inlineStr">
        <is>
          <t>INWDMSD27/0873 / PO:0284</t>
        </is>
      </c>
      <c r="D893" s="20" t="inlineStr">
        <is>
          <t>08-06-2026</t>
        </is>
      </c>
      <c r="E893" s="37" t="n">
        <v>8.709999999999999</v>
      </c>
      <c r="F893" s="38" t="n">
        <v>87.09999999999999</v>
      </c>
      <c r="G893" s="39" t="n">
        <v>696800</v>
      </c>
      <c r="H893" s="39" t="n">
        <v>696800</v>
      </c>
      <c r="I893" s="39" t="n">
        <v>30692.38095238097</v>
      </c>
      <c r="J893" s="39">
        <f>IF(E893&gt;0, (G893-I893)/E893, "")</f>
        <v/>
      </c>
      <c r="K893" s="39">
        <f>IF(F893&gt;0, (G893-I893)/F893, "")</f>
        <v/>
      </c>
      <c r="L893" s="40" t="n">
        <v>39.81</v>
      </c>
      <c r="M893" s="39">
        <f>IF(AND(ISNUMBER(L893), L893&gt;0), (J893/L893)*42, "")</f>
        <v/>
      </c>
      <c r="N893" s="39">
        <f>IF(M893&lt;&gt;"", M893/10, "")</f>
        <v/>
      </c>
      <c r="O893" s="39">
        <f>M893</f>
        <v/>
      </c>
      <c r="P893" s="39">
        <f>IF(AND(M893&lt;&gt;"", J893&lt;&gt;""), M893-J893, "")</f>
        <v/>
      </c>
      <c r="Q893" s="41" t="inlineStr">
        <is>
          <t>Matched</t>
        </is>
      </c>
      <c r="R893" s="21" t="inlineStr">
        <is>
          <t>Deductions: Oil: ₹30,692</t>
        </is>
      </c>
    </row>
    <row r="894">
      <c r="A894" s="26" t="n">
        <v>893</v>
      </c>
      <c r="B894" s="27" t="inlineStr">
        <is>
          <t>Reyansh Agro Industries</t>
        </is>
      </c>
      <c r="C894" s="27" t="inlineStr">
        <is>
          <t>INWDMSD27/0874 / PO:0284</t>
        </is>
      </c>
      <c r="D894" s="26" t="inlineStr">
        <is>
          <t>08-06-2026</t>
        </is>
      </c>
      <c r="E894" s="32" t="n">
        <v>8.779999999999999</v>
      </c>
      <c r="F894" s="33" t="n">
        <v>87.8</v>
      </c>
      <c r="G894" s="34" t="n">
        <v>700800</v>
      </c>
      <c r="H894" s="34" t="n">
        <v>700800</v>
      </c>
      <c r="I894" s="34" t="n">
        <v>33538.28571428568</v>
      </c>
      <c r="J894" s="34">
        <f>IF(E894&gt;0, (G894-I894)/E894, "")</f>
        <v/>
      </c>
      <c r="K894" s="34">
        <f>IF(F894&gt;0, (G894-I894)/F894, "")</f>
        <v/>
      </c>
      <c r="L894" s="35" t="n">
        <v>40</v>
      </c>
      <c r="M894" s="34">
        <f>IF(AND(ISNUMBER(L894), L894&gt;0), (J894/L894)*42, "")</f>
        <v/>
      </c>
      <c r="N894" s="34">
        <f>IF(M894&lt;&gt;"", M894/10, "")</f>
        <v/>
      </c>
      <c r="O894" s="34">
        <f>M894</f>
        <v/>
      </c>
      <c r="P894" s="34">
        <f>IF(AND(M894&lt;&gt;"", J894&lt;&gt;""), M894-J894, "")</f>
        <v/>
      </c>
      <c r="Q894" s="41" t="inlineStr">
        <is>
          <t>Matched</t>
        </is>
      </c>
      <c r="R894" s="27" t="inlineStr">
        <is>
          <t>Deductions: Oil: ₹33,538</t>
        </is>
      </c>
    </row>
    <row r="895">
      <c r="A895" s="20" t="n">
        <v>894</v>
      </c>
      <c r="B895" s="21" t="inlineStr">
        <is>
          <t>Reyansh Agro Industries</t>
        </is>
      </c>
      <c r="C895" s="21" t="inlineStr">
        <is>
          <t>INWDMSD27/0875 / PO:0284</t>
        </is>
      </c>
      <c r="D895" s="20" t="inlineStr">
        <is>
          <t>09-06-2026</t>
        </is>
      </c>
      <c r="E895" s="37" t="n">
        <v>8.82</v>
      </c>
      <c r="F895" s="38" t="n">
        <v>88.2</v>
      </c>
      <c r="G895" s="39" t="n">
        <v>704800</v>
      </c>
      <c r="H895" s="39" t="n">
        <v>704800</v>
      </c>
      <c r="I895" s="39" t="n">
        <v>33729.71428571425</v>
      </c>
      <c r="J895" s="39">
        <f>IF(E895&gt;0, (G895-I895)/E895, "")</f>
        <v/>
      </c>
      <c r="K895" s="39">
        <f>IF(F895&gt;0, (G895-I895)/F895, "")</f>
        <v/>
      </c>
      <c r="L895" s="40" t="n">
        <v>39.46</v>
      </c>
      <c r="M895" s="39">
        <f>IF(AND(ISNUMBER(L895), L895&gt;0), (J895/L895)*42, "")</f>
        <v/>
      </c>
      <c r="N895" s="39">
        <f>IF(M895&lt;&gt;"", M895/10, "")</f>
        <v/>
      </c>
      <c r="O895" s="39">
        <f>M895</f>
        <v/>
      </c>
      <c r="P895" s="39">
        <f>IF(AND(M895&lt;&gt;"", J895&lt;&gt;""), M895-J895, "")</f>
        <v/>
      </c>
      <c r="Q895" s="41" t="inlineStr">
        <is>
          <t>Matched</t>
        </is>
      </c>
      <c r="R895" s="21" t="inlineStr">
        <is>
          <t>Deductions: Oil: ₹33,730</t>
        </is>
      </c>
    </row>
    <row r="896">
      <c r="A896" s="26" t="n">
        <v>895</v>
      </c>
      <c r="B896" s="27" t="inlineStr">
        <is>
          <t>Reyansh Agro Industries</t>
        </is>
      </c>
      <c r="C896" s="27" t="inlineStr">
        <is>
          <t>INWDMSD27/0876 / PO:0284</t>
        </is>
      </c>
      <c r="D896" s="26" t="inlineStr">
        <is>
          <t>08-06-2026</t>
        </is>
      </c>
      <c r="E896" s="32" t="n">
        <v>8.77</v>
      </c>
      <c r="F896" s="33" t="n">
        <v>87.7</v>
      </c>
      <c r="G896" s="34" t="n">
        <v>701600</v>
      </c>
      <c r="H896" s="34" t="n">
        <v>701600</v>
      </c>
      <c r="I896" s="34" t="n">
        <v>30235.61904761909</v>
      </c>
      <c r="J896" s="34">
        <f>IF(E896&gt;0, (G896-I896)/E896, "")</f>
        <v/>
      </c>
      <c r="K896" s="34">
        <f>IF(F896&gt;0, (G896-I896)/F896, "")</f>
        <v/>
      </c>
      <c r="L896" s="35" t="n">
        <v>40.03</v>
      </c>
      <c r="M896" s="34">
        <f>IF(AND(ISNUMBER(L896), L896&gt;0), (J896/L896)*42, "")</f>
        <v/>
      </c>
      <c r="N896" s="34">
        <f>IF(M896&lt;&gt;"", M896/10, "")</f>
        <v/>
      </c>
      <c r="O896" s="34">
        <f>M896</f>
        <v/>
      </c>
      <c r="P896" s="34">
        <f>IF(AND(M896&lt;&gt;"", J896&lt;&gt;""), M896-J896, "")</f>
        <v/>
      </c>
      <c r="Q896" s="41" t="inlineStr">
        <is>
          <t>Matched</t>
        </is>
      </c>
      <c r="R896" s="27" t="inlineStr">
        <is>
          <t>Deductions: Oil: ₹30,236</t>
        </is>
      </c>
    </row>
    <row r="897">
      <c r="A897" s="20" t="n">
        <v>896</v>
      </c>
      <c r="B897" s="21" t="inlineStr">
        <is>
          <t>Reyansh Agro Industries</t>
        </is>
      </c>
      <c r="C897" s="21" t="inlineStr">
        <is>
          <t>INWDMSD27/0877 / PO:0284</t>
        </is>
      </c>
      <c r="D897" s="20" t="inlineStr">
        <is>
          <t>08-06-2026</t>
        </is>
      </c>
      <c r="E897" s="37" t="n">
        <v>7.58</v>
      </c>
      <c r="F897" s="38" t="n">
        <v>75.8</v>
      </c>
      <c r="G897" s="39" t="n">
        <v>605600</v>
      </c>
      <c r="H897" s="39" t="n">
        <v>605600</v>
      </c>
      <c r="I897" s="39" t="n">
        <v>29991.61904761902</v>
      </c>
      <c r="J897" s="39">
        <f>IF(E897&gt;0, (G897-I897)/E897, "")</f>
        <v/>
      </c>
      <c r="K897" s="39">
        <f>IF(F897&gt;0, (G897-I897)/F897, "")</f>
        <v/>
      </c>
      <c r="L897" s="40" t="n">
        <v>39.78</v>
      </c>
      <c r="M897" s="39">
        <f>IF(AND(ISNUMBER(L897), L897&gt;0), (J897/L897)*42, "")</f>
        <v/>
      </c>
      <c r="N897" s="39">
        <f>IF(M897&lt;&gt;"", M897/10, "")</f>
        <v/>
      </c>
      <c r="O897" s="39">
        <f>M897</f>
        <v/>
      </c>
      <c r="P897" s="39">
        <f>IF(AND(M897&lt;&gt;"", J897&lt;&gt;""), M897-J897, "")</f>
        <v/>
      </c>
      <c r="Q897" s="41" t="inlineStr">
        <is>
          <t>Matched</t>
        </is>
      </c>
      <c r="R897" s="21" t="inlineStr">
        <is>
          <t>Deductions: Oil: ₹29,992</t>
        </is>
      </c>
    </row>
    <row r="898">
      <c r="A898" s="26" t="n">
        <v>897</v>
      </c>
      <c r="B898" s="27" t="inlineStr">
        <is>
          <t>Shubham Traders</t>
        </is>
      </c>
      <c r="C898" s="27" t="inlineStr">
        <is>
          <t>INWDMSD27/0878 / PO:0320</t>
        </is>
      </c>
      <c r="D898" s="26" t="inlineStr">
        <is>
          <t>09-06-2026</t>
        </is>
      </c>
      <c r="E898" s="32" t="n">
        <v>30.38</v>
      </c>
      <c r="F898" s="33" t="n">
        <v>303.8</v>
      </c>
      <c r="G898" s="34" t="n">
        <v>2445618.75</v>
      </c>
      <c r="H898" s="34" t="n">
        <v>2445618.75</v>
      </c>
      <c r="I898" s="34" t="n">
        <v>227218.7448214287</v>
      </c>
      <c r="J898" s="34">
        <f>IF(E898&gt;0, (G898-I898)/E898, "")</f>
        <v/>
      </c>
      <c r="K898" s="34">
        <f>IF(F898&gt;0, (G898-I898)/F898, "")</f>
        <v/>
      </c>
      <c r="L898" s="35" t="n">
        <v>38.55</v>
      </c>
      <c r="M898" s="34">
        <f>IF(AND(ISNUMBER(L898), L898&gt;0), (J898/L898)*42, "")</f>
        <v/>
      </c>
      <c r="N898" s="34">
        <f>IF(M898&lt;&gt;"", M898/10, "")</f>
        <v/>
      </c>
      <c r="O898" s="34">
        <f>M898</f>
        <v/>
      </c>
      <c r="P898" s="34">
        <f>IF(AND(M898&lt;&gt;"", J898&lt;&gt;""), M898-J898, "")</f>
        <v/>
      </c>
      <c r="Q898" s="41" t="inlineStr">
        <is>
          <t>Matched</t>
        </is>
      </c>
      <c r="R898" s="27" t="inlineStr">
        <is>
          <t>Deductions: Oil: ₹203,219, Shortage: ₹7,624, Bardana: ₹5,615</t>
        </is>
      </c>
    </row>
    <row r="899">
      <c r="A899" s="20" t="n">
        <v>898</v>
      </c>
      <c r="B899" s="21" t="inlineStr">
        <is>
          <t>Kapil Agro Industries</t>
        </is>
      </c>
      <c r="C899" s="21" t="inlineStr">
        <is>
          <t>INWDMSD27/0879 / PO:0328</t>
        </is>
      </c>
      <c r="D899" s="20" t="inlineStr">
        <is>
          <t>09-06-2026</t>
        </is>
      </c>
      <c r="E899" s="37" t="n">
        <v>15.5</v>
      </c>
      <c r="F899" s="38" t="n">
        <v>155</v>
      </c>
      <c r="G899" s="39" t="n">
        <v>1238517.5</v>
      </c>
      <c r="H899" s="39" t="n">
        <v>1238517.5</v>
      </c>
      <c r="I899" s="39" t="n">
        <v>68606.00519047625</v>
      </c>
      <c r="J899" s="39">
        <f>IF(E899&gt;0, (G899-I899)/E899, "")</f>
        <v/>
      </c>
      <c r="K899" s="39">
        <f>IF(F899&gt;0, (G899-I899)/F899, "")</f>
        <v/>
      </c>
      <c r="L899" s="40" t="n">
        <v>40.01</v>
      </c>
      <c r="M899" s="39">
        <f>IF(AND(ISNUMBER(L899), L899&gt;0), (J899/L899)*42, "")</f>
        <v/>
      </c>
      <c r="N899" s="39">
        <f>IF(M899&lt;&gt;"", M899/10, "")</f>
        <v/>
      </c>
      <c r="O899" s="39">
        <f>M899</f>
        <v/>
      </c>
      <c r="P899" s="39">
        <f>IF(AND(M899&lt;&gt;"", J899&lt;&gt;""), M899-J899, "")</f>
        <v/>
      </c>
      <c r="Q899" s="41" t="inlineStr">
        <is>
          <t>Matched</t>
        </is>
      </c>
      <c r="R899" s="21" t="inlineStr">
        <is>
          <t>Deductions: Oil: ₹58,682, Shortage: ₹2,392, Bardana: ₹2,825</t>
        </is>
      </c>
    </row>
    <row r="900">
      <c r="A900" s="26" t="n">
        <v>899</v>
      </c>
      <c r="B900" s="27" t="inlineStr">
        <is>
          <t>Aggarwal Trading Company</t>
        </is>
      </c>
      <c r="C900" s="27" t="inlineStr">
        <is>
          <t>INWDMSD27/0880 / PO:0326</t>
        </is>
      </c>
      <c r="D900" s="26" t="inlineStr">
        <is>
          <t>09-06-2026</t>
        </is>
      </c>
      <c r="E900" s="32" t="n">
        <v>24.87</v>
      </c>
      <c r="F900" s="33" t="n">
        <v>248.7</v>
      </c>
      <c r="G900" s="34" t="n">
        <v>1979550</v>
      </c>
      <c r="H900" s="34" t="n">
        <v>1979550</v>
      </c>
      <c r="I900" s="34" t="n">
        <v>120280.0107142857</v>
      </c>
      <c r="J900" s="34">
        <f>IF(E900&gt;0, (G900-I900)/E900, "")</f>
        <v/>
      </c>
      <c r="K900" s="34">
        <f>IF(F900&gt;0, (G900-I900)/F900, "")</f>
        <v/>
      </c>
      <c r="L900" s="35" t="n">
        <v>39.79</v>
      </c>
      <c r="M900" s="34">
        <f>IF(AND(ISNUMBER(L900), L900&gt;0), (J900/L900)*42, "")</f>
        <v/>
      </c>
      <c r="N900" s="34">
        <f>IF(M900&lt;&gt;"", M900/10, "")</f>
        <v/>
      </c>
      <c r="O900" s="34">
        <f>M900</f>
        <v/>
      </c>
      <c r="P900" s="34">
        <f>IF(AND(M900&lt;&gt;"", J900&lt;&gt;""), M900-J900, "")</f>
        <v/>
      </c>
      <c r="Q900" s="41" t="inlineStr">
        <is>
          <t>Matched</t>
        </is>
      </c>
      <c r="R900" s="27" t="inlineStr">
        <is>
          <t>Deductions: Oil: ₹104,162, Shortage: ₹2,385, Bardana: ₹4,825</t>
        </is>
      </c>
    </row>
    <row r="901">
      <c r="A901" s="20" t="n">
        <v>900</v>
      </c>
      <c r="B901" s="21" t="inlineStr">
        <is>
          <t>Shyam Traders</t>
        </is>
      </c>
      <c r="C901" s="21" t="inlineStr">
        <is>
          <t>INWDMSD27/0881 / PO:0332</t>
        </is>
      </c>
      <c r="D901" s="20" t="inlineStr">
        <is>
          <t>09-06-2026</t>
        </is>
      </c>
      <c r="E901" s="37" t="n">
        <v>15.43</v>
      </c>
      <c r="F901" s="38" t="n">
        <v>154.3</v>
      </c>
      <c r="G901" s="39" t="n">
        <v>1234800</v>
      </c>
      <c r="H901" s="39" t="n">
        <v>1234800</v>
      </c>
      <c r="I901" s="39" t="n">
        <v>73401.35000000006</v>
      </c>
      <c r="J901" s="39">
        <f>IF(E901&gt;0, (G901-I901)/E901, "")</f>
        <v/>
      </c>
      <c r="K901" s="39">
        <f>IF(F901&gt;0, (G901-I901)/F901, "")</f>
        <v/>
      </c>
      <c r="L901" s="40" t="n">
        <v>39.83</v>
      </c>
      <c r="M901" s="39">
        <f>IF(AND(ISNUMBER(L901), L901&gt;0), (J901/L901)*42, "")</f>
        <v/>
      </c>
      <c r="N901" s="39">
        <f>IF(M901&lt;&gt;"", M901/10, "")</f>
        <v/>
      </c>
      <c r="O901" s="39">
        <f>M901</f>
        <v/>
      </c>
      <c r="P901" s="39">
        <f>IF(AND(M901&lt;&gt;"", J901&lt;&gt;""), M901-J901, "")</f>
        <v/>
      </c>
      <c r="Q901" s="41" t="inlineStr">
        <is>
          <t>Matched</t>
        </is>
      </c>
      <c r="R901" s="21" t="inlineStr">
        <is>
          <t>Deductions: Oil: ₹63,798, Shortage: ₹400, Bardana: ₹2,875, Brokerage: ₹1,019</t>
        </is>
      </c>
    </row>
    <row r="902">
      <c r="A902" s="26" t="n">
        <v>901</v>
      </c>
      <c r="B902" s="27" t="inlineStr">
        <is>
          <t>Reyansh Agro Industries</t>
        </is>
      </c>
      <c r="C902" s="27" t="inlineStr">
        <is>
          <t>INWDMSD27/0882 / PO:0284</t>
        </is>
      </c>
      <c r="D902" s="26" t="inlineStr">
        <is>
          <t>09-06-2026</t>
        </is>
      </c>
      <c r="E902" s="32" t="n">
        <v>8.76</v>
      </c>
      <c r="F902" s="33" t="n">
        <v>87.59999999999999</v>
      </c>
      <c r="G902" s="34" t="n">
        <v>700800</v>
      </c>
      <c r="H902" s="34" t="n">
        <v>700800</v>
      </c>
      <c r="I902" s="34" t="n">
        <v>50724.57142857142</v>
      </c>
      <c r="J902" s="34">
        <f>IF(E902&gt;0, (G902-I902)/E902, "")</f>
        <v/>
      </c>
      <c r="K902" s="34">
        <f>IF(F902&gt;0, (G902-I902)/F902, "")</f>
        <v/>
      </c>
      <c r="L902" s="35" t="n">
        <v>38.97</v>
      </c>
      <c r="M902" s="34">
        <f>IF(AND(ISNUMBER(L902), L902&gt;0), (J902/L902)*42, "")</f>
        <v/>
      </c>
      <c r="N902" s="34">
        <f>IF(M902&lt;&gt;"", M902/10, "")</f>
        <v/>
      </c>
      <c r="O902" s="34">
        <f>M902</f>
        <v/>
      </c>
      <c r="P902" s="34">
        <f>IF(AND(M902&lt;&gt;"", J902&lt;&gt;""), M902-J902, "")</f>
        <v/>
      </c>
      <c r="Q902" s="41" t="inlineStr">
        <is>
          <t>Matched</t>
        </is>
      </c>
      <c r="R902" s="27" t="inlineStr">
        <is>
          <t>Deductions: Oil: ₹50,725</t>
        </is>
      </c>
    </row>
    <row r="903">
      <c r="A903" s="20" t="n">
        <v>902</v>
      </c>
      <c r="B903" s="21" t="inlineStr">
        <is>
          <t>Reyansh Agro Industries</t>
        </is>
      </c>
      <c r="C903" s="21" t="inlineStr">
        <is>
          <t>INWDMSD27/0883 / PO:0284</t>
        </is>
      </c>
      <c r="D903" s="20" t="inlineStr">
        <is>
          <t>09-06-2026</t>
        </is>
      </c>
      <c r="E903" s="37" t="n">
        <v>8.35</v>
      </c>
      <c r="F903" s="38" t="n">
        <v>83.5</v>
      </c>
      <c r="G903" s="39" t="n">
        <v>668000</v>
      </c>
      <c r="H903" s="39" t="n">
        <v>668000</v>
      </c>
      <c r="I903" s="39" t="n">
        <v>48191.42857142859</v>
      </c>
      <c r="J903" s="39">
        <f>IF(E903&gt;0, (G903-I903)/E903, "")</f>
        <v/>
      </c>
      <c r="K903" s="39">
        <f>IF(F903&gt;0, (G903-I903)/F903, "")</f>
        <v/>
      </c>
      <c r="L903" s="40" t="n">
        <v>38.69</v>
      </c>
      <c r="M903" s="39">
        <f>IF(AND(ISNUMBER(L903), L903&gt;0), (J903/L903)*42, "")</f>
        <v/>
      </c>
      <c r="N903" s="39">
        <f>IF(M903&lt;&gt;"", M903/10, "")</f>
        <v/>
      </c>
      <c r="O903" s="39">
        <f>M903</f>
        <v/>
      </c>
      <c r="P903" s="39">
        <f>IF(AND(M903&lt;&gt;"", J903&lt;&gt;""), M903-J903, "")</f>
        <v/>
      </c>
      <c r="Q903" s="41" t="inlineStr">
        <is>
          <t>Matched</t>
        </is>
      </c>
      <c r="R903" s="21" t="inlineStr">
        <is>
          <t>Deductions: Oil: ₹48,191</t>
        </is>
      </c>
    </row>
    <row r="904">
      <c r="A904" s="26" t="n">
        <v>903</v>
      </c>
      <c r="B904" s="27" t="inlineStr">
        <is>
          <t>Ashwinder Kumar Rajan Rai</t>
        </is>
      </c>
      <c r="C904" s="27" t="inlineStr">
        <is>
          <t>INWDMSD27/0884 / PO:0315</t>
        </is>
      </c>
      <c r="D904" s="26" t="inlineStr">
        <is>
          <t>09-06-2026</t>
        </is>
      </c>
      <c r="E904" s="32" t="n">
        <v>31.9</v>
      </c>
      <c r="F904" s="33" t="n">
        <v>319</v>
      </c>
      <c r="G904" s="34" t="n">
        <v>2572780</v>
      </c>
      <c r="H904" s="34" t="n">
        <v>2572780</v>
      </c>
      <c r="I904" s="34" t="n">
        <v>112869.8306666668</v>
      </c>
      <c r="J904" s="34">
        <f>IF(E904&gt;0, (G904-I904)/E904, "")</f>
        <v/>
      </c>
      <c r="K904" s="34">
        <f>IF(F904&gt;0, (G904-I904)/F904, "")</f>
        <v/>
      </c>
      <c r="L904" s="35" t="n">
        <v>40.76</v>
      </c>
      <c r="M904" s="34">
        <f>IF(AND(ISNUMBER(L904), L904&gt;0), (J904/L904)*42, "")</f>
        <v/>
      </c>
      <c r="N904" s="34">
        <f>IF(M904&lt;&gt;"", M904/10, "")</f>
        <v/>
      </c>
      <c r="O904" s="34">
        <f>M904</f>
        <v/>
      </c>
      <c r="P904" s="34">
        <f>IF(AND(M904&lt;&gt;"", J904&lt;&gt;""), M904-J904, "")</f>
        <v/>
      </c>
      <c r="Q904" s="41" t="inlineStr">
        <is>
          <t>Matched</t>
        </is>
      </c>
      <c r="R904" s="27" t="inlineStr">
        <is>
          <t>Deductions: Oil: ₹75,958, Shortage: ₹4,830, Bardana: ₹6,325, Brokerage: ₹15,980</t>
        </is>
      </c>
    </row>
    <row r="905">
      <c r="A905" s="20" t="n">
        <v>904</v>
      </c>
      <c r="B905" s="21" t="inlineStr">
        <is>
          <t>Reyansh Agro Industries</t>
        </is>
      </c>
      <c r="C905" s="21" t="inlineStr">
        <is>
          <t>INWDMSD27/0885 / PO:0284</t>
        </is>
      </c>
      <c r="D905" s="20" t="inlineStr">
        <is>
          <t>09-06-2026</t>
        </is>
      </c>
      <c r="E905" s="37" t="n">
        <v>8.199999999999999</v>
      </c>
      <c r="F905" s="38" t="n">
        <v>82</v>
      </c>
      <c r="G905" s="39" t="n">
        <v>656000</v>
      </c>
      <c r="H905" s="39" t="n">
        <v>656000</v>
      </c>
      <c r="I905" s="39" t="n">
        <v>46388.57142857141</v>
      </c>
      <c r="J905" s="39">
        <f>IF(E905&gt;0, (G905-I905)/E905, "")</f>
        <v/>
      </c>
      <c r="K905" s="39">
        <f>IF(F905&gt;0, (G905-I905)/F905, "")</f>
        <v/>
      </c>
      <c r="L905" s="40" t="n">
        <v>38.82</v>
      </c>
      <c r="M905" s="39">
        <f>IF(AND(ISNUMBER(L905), L905&gt;0), (J905/L905)*42, "")</f>
        <v/>
      </c>
      <c r="N905" s="39">
        <f>IF(M905&lt;&gt;"", M905/10, "")</f>
        <v/>
      </c>
      <c r="O905" s="39">
        <f>M905</f>
        <v/>
      </c>
      <c r="P905" s="39">
        <f>IF(AND(M905&lt;&gt;"", J905&lt;&gt;""), M905-J905, "")</f>
        <v/>
      </c>
      <c r="Q905" s="41" t="inlineStr">
        <is>
          <t>Matched</t>
        </is>
      </c>
      <c r="R905" s="21" t="inlineStr">
        <is>
          <t>Deductions: Oil: ₹46,389</t>
        </is>
      </c>
    </row>
    <row r="906">
      <c r="A906" s="26" t="n">
        <v>905</v>
      </c>
      <c r="B906" s="27" t="inlineStr">
        <is>
          <t>Reyansh Agro Industries</t>
        </is>
      </c>
      <c r="C906" s="27" t="inlineStr">
        <is>
          <t>INWDMSD27/0886 / PO:0284</t>
        </is>
      </c>
      <c r="D906" s="26" t="inlineStr">
        <is>
          <t>09-06-2026</t>
        </is>
      </c>
      <c r="E906" s="32" t="n">
        <v>8.890000000000001</v>
      </c>
      <c r="F906" s="33" t="n">
        <v>88.90000000000001</v>
      </c>
      <c r="G906" s="34" t="n">
        <v>712000</v>
      </c>
      <c r="H906" s="34" t="n">
        <v>712000</v>
      </c>
      <c r="I906" s="34" t="n">
        <v>45262.85714285717</v>
      </c>
      <c r="J906" s="34">
        <f>IF(E906&gt;0, (G906-I906)/E906, "")</f>
        <v/>
      </c>
      <c r="K906" s="34">
        <f>IF(F906&gt;0, (G906-I906)/F906, "")</f>
        <v/>
      </c>
      <c r="L906" s="35" t="n">
        <v>38.97</v>
      </c>
      <c r="M906" s="34">
        <f>IF(AND(ISNUMBER(L906), L906&gt;0), (J906/L906)*42, "")</f>
        <v/>
      </c>
      <c r="N906" s="34">
        <f>IF(M906&lt;&gt;"", M906/10, "")</f>
        <v/>
      </c>
      <c r="O906" s="34">
        <f>M906</f>
        <v/>
      </c>
      <c r="P906" s="34">
        <f>IF(AND(M906&lt;&gt;"", J906&lt;&gt;""), M906-J906, "")</f>
        <v/>
      </c>
      <c r="Q906" s="41" t="inlineStr">
        <is>
          <t>Matched</t>
        </is>
      </c>
      <c r="R906" s="27" t="inlineStr">
        <is>
          <t>Deductions: Oil: ₹45,263</t>
        </is>
      </c>
    </row>
    <row r="907">
      <c r="A907" s="20" t="n">
        <v>906</v>
      </c>
      <c r="B907" s="21" t="inlineStr">
        <is>
          <t>Reyansh Agro Industries</t>
        </is>
      </c>
      <c r="C907" s="21" t="inlineStr">
        <is>
          <t>INWDMSD27/0887 / PO:0284</t>
        </is>
      </c>
      <c r="D907" s="20" t="inlineStr">
        <is>
          <t>09-06-2026</t>
        </is>
      </c>
      <c r="E907" s="37" t="n">
        <v>8.92</v>
      </c>
      <c r="F907" s="38" t="n">
        <v>89.2</v>
      </c>
      <c r="G907" s="39" t="n">
        <v>712800</v>
      </c>
      <c r="H907" s="39" t="n">
        <v>712800</v>
      </c>
      <c r="I907" s="39" t="n">
        <v>41410.28571428567</v>
      </c>
      <c r="J907" s="39">
        <f>IF(E907&gt;0, (G907-I907)/E907, "")</f>
        <v/>
      </c>
      <c r="K907" s="39">
        <f>IF(F907&gt;0, (G907-I907)/F907, "")</f>
        <v/>
      </c>
      <c r="L907" s="40" t="n">
        <v>39.14</v>
      </c>
      <c r="M907" s="39">
        <f>IF(AND(ISNUMBER(L907), L907&gt;0), (J907/L907)*42, "")</f>
        <v/>
      </c>
      <c r="N907" s="39">
        <f>IF(M907&lt;&gt;"", M907/10, "")</f>
        <v/>
      </c>
      <c r="O907" s="39">
        <f>M907</f>
        <v/>
      </c>
      <c r="P907" s="39">
        <f>IF(AND(M907&lt;&gt;"", J907&lt;&gt;""), M907-J907, "")</f>
        <v/>
      </c>
      <c r="Q907" s="41" t="inlineStr">
        <is>
          <t>Matched</t>
        </is>
      </c>
      <c r="R907" s="21" t="inlineStr">
        <is>
          <t>Deductions: Oil: ₹41,410</t>
        </is>
      </c>
    </row>
    <row r="908">
      <c r="A908" s="26" t="n">
        <v>907</v>
      </c>
      <c r="B908" s="27" t="inlineStr">
        <is>
          <t>Reyansh Agro Industries</t>
        </is>
      </c>
      <c r="C908" s="27" t="inlineStr">
        <is>
          <t>INWDMSD27/0888 / PO:0284</t>
        </is>
      </c>
      <c r="D908" s="26" t="inlineStr">
        <is>
          <t>09-06-2026</t>
        </is>
      </c>
      <c r="E908" s="32" t="n">
        <v>8.970000000000001</v>
      </c>
      <c r="F908" s="33" t="n">
        <v>89.7</v>
      </c>
      <c r="G908" s="34" t="n">
        <v>716800</v>
      </c>
      <c r="H908" s="34" t="n">
        <v>716800</v>
      </c>
      <c r="I908" s="34" t="n">
        <v>42496.00000000003</v>
      </c>
      <c r="J908" s="34">
        <f>IF(E908&gt;0, (G908-I908)/E908, "")</f>
        <v/>
      </c>
      <c r="K908" s="34">
        <f>IF(F908&gt;0, (G908-I908)/F908, "")</f>
        <v/>
      </c>
      <c r="L908" s="35" t="n">
        <v>39.14</v>
      </c>
      <c r="M908" s="34">
        <f>IF(AND(ISNUMBER(L908), L908&gt;0), (J908/L908)*42, "")</f>
        <v/>
      </c>
      <c r="N908" s="34">
        <f>IF(M908&lt;&gt;"", M908/10, "")</f>
        <v/>
      </c>
      <c r="O908" s="34">
        <f>M908</f>
        <v/>
      </c>
      <c r="P908" s="34">
        <f>IF(AND(M908&lt;&gt;"", J908&lt;&gt;""), M908-J908, "")</f>
        <v/>
      </c>
      <c r="Q908" s="41" t="inlineStr">
        <is>
          <t>Matched</t>
        </is>
      </c>
      <c r="R908" s="27" t="inlineStr">
        <is>
          <t>Deductions: Oil: ₹42,496</t>
        </is>
      </c>
    </row>
    <row r="909">
      <c r="A909" s="20" t="n">
        <v>908</v>
      </c>
      <c r="B909" s="21" t="inlineStr">
        <is>
          <t>Reyansh Agro Industries</t>
        </is>
      </c>
      <c r="C909" s="21" t="inlineStr">
        <is>
          <t>INWDMSD27/0889 / PO:0284</t>
        </is>
      </c>
      <c r="D909" s="20" t="inlineStr">
        <is>
          <t>09-06-2026</t>
        </is>
      </c>
      <c r="E909" s="37" t="n">
        <v>8.970000000000001</v>
      </c>
      <c r="F909" s="38" t="n">
        <v>89.7</v>
      </c>
      <c r="G909" s="39" t="n">
        <v>717600</v>
      </c>
      <c r="H909" s="39" t="n">
        <v>717600</v>
      </c>
      <c r="I909" s="39" t="n">
        <v>51598.8571428572</v>
      </c>
      <c r="J909" s="39">
        <f>IF(E909&gt;0, (G909-I909)/E909, "")</f>
        <v/>
      </c>
      <c r="K909" s="39">
        <f>IF(F909&gt;0, (G909-I909)/F909, "")</f>
        <v/>
      </c>
      <c r="L909" s="40" t="n">
        <v>38.81</v>
      </c>
      <c r="M909" s="39">
        <f>IF(AND(ISNUMBER(L909), L909&gt;0), (J909/L909)*42, "")</f>
        <v/>
      </c>
      <c r="N909" s="39">
        <f>IF(M909&lt;&gt;"", M909/10, "")</f>
        <v/>
      </c>
      <c r="O909" s="39">
        <f>M909</f>
        <v/>
      </c>
      <c r="P909" s="39">
        <f>IF(AND(M909&lt;&gt;"", J909&lt;&gt;""), M909-J909, "")</f>
        <v/>
      </c>
      <c r="Q909" s="41" t="inlineStr">
        <is>
          <t>Matched</t>
        </is>
      </c>
      <c r="R909" s="21" t="inlineStr">
        <is>
          <t>Deductions: Oil: ₹51,599</t>
        </is>
      </c>
    </row>
    <row r="910">
      <c r="A910" s="26" t="n">
        <v>909</v>
      </c>
      <c r="B910" s="27" t="inlineStr">
        <is>
          <t>Pem Raj Tara Chand</t>
        </is>
      </c>
      <c r="C910" s="27" t="inlineStr">
        <is>
          <t>INWDMSD27/0890 / PO:0331</t>
        </is>
      </c>
      <c r="D910" s="26" t="inlineStr">
        <is>
          <t>09-06-2026</t>
        </is>
      </c>
      <c r="E910" s="32" t="n">
        <v>8.309999999999999</v>
      </c>
      <c r="F910" s="33" t="n">
        <v>83.09999999999999</v>
      </c>
      <c r="G910" s="34" t="n">
        <v>665600</v>
      </c>
      <c r="H910" s="34" t="n">
        <v>665600</v>
      </c>
      <c r="I910" s="34" t="n">
        <v>36373.27809523809</v>
      </c>
      <c r="J910" s="34">
        <f>IF(E910&gt;0, (G910-I910)/E910, "")</f>
        <v/>
      </c>
      <c r="K910" s="34">
        <f>IF(F910&gt;0, (G910-I910)/F910, "")</f>
        <v/>
      </c>
      <c r="L910" s="35" t="n">
        <v>40</v>
      </c>
      <c r="M910" s="34">
        <f>IF(AND(ISNUMBER(L910), L910&gt;0), (J910/L910)*42, "")</f>
        <v/>
      </c>
      <c r="N910" s="34">
        <f>IF(M910&lt;&gt;"", M910/10, "")</f>
        <v/>
      </c>
      <c r="O910" s="34">
        <f>M910</f>
        <v/>
      </c>
      <c r="P910" s="34">
        <f>IF(AND(M910&lt;&gt;"", J910&lt;&gt;""), M910-J910, "")</f>
        <v/>
      </c>
      <c r="Q910" s="41" t="inlineStr">
        <is>
          <t>Matched</t>
        </is>
      </c>
      <c r="R910" s="27" t="inlineStr">
        <is>
          <t>Deductions: Oil: ₹31,695, Shortage: ₹800, Bardana: ₹1,615</t>
        </is>
      </c>
    </row>
    <row r="911">
      <c r="A911" s="20" t="n">
        <v>910</v>
      </c>
      <c r="B911" s="21" t="inlineStr">
        <is>
          <t>Pem Raj Tara Chand</t>
        </is>
      </c>
      <c r="C911" s="21" t="inlineStr">
        <is>
          <t>INWDMSD27/0891 / PO:0331</t>
        </is>
      </c>
      <c r="D911" s="20" t="inlineStr">
        <is>
          <t>09-06-2026</t>
        </is>
      </c>
      <c r="E911" s="37" t="n">
        <v>8.35</v>
      </c>
      <c r="F911" s="38" t="n">
        <v>83.5</v>
      </c>
      <c r="G911" s="39" t="n">
        <v>668800</v>
      </c>
      <c r="H911" s="39" t="n">
        <v>668800</v>
      </c>
      <c r="I911" s="39" t="n">
        <v>37976.05142857142</v>
      </c>
      <c r="J911" s="39">
        <f>IF(E911&gt;0, (G911-I911)/E911, "")</f>
        <v/>
      </c>
      <c r="K911" s="39">
        <f>IF(F911&gt;0, (G911-I911)/F911, "")</f>
        <v/>
      </c>
      <c r="L911" s="40" t="n">
        <v>39.96</v>
      </c>
      <c r="M911" s="39">
        <f>IF(AND(ISNUMBER(L911), L911&gt;0), (J911/L911)*42, "")</f>
        <v/>
      </c>
      <c r="N911" s="39">
        <f>IF(M911&lt;&gt;"", M911/10, "")</f>
        <v/>
      </c>
      <c r="O911" s="39">
        <f>M911</f>
        <v/>
      </c>
      <c r="P911" s="39">
        <f>IF(AND(M911&lt;&gt;"", J911&lt;&gt;""), M911-J911, "")</f>
        <v/>
      </c>
      <c r="Q911" s="41" t="inlineStr">
        <is>
          <t>Matched</t>
        </is>
      </c>
      <c r="R911" s="21" t="inlineStr">
        <is>
          <t>Deductions: Oil: ₹32,485, Shortage: ₹800, Bardana: ₹1,615</t>
        </is>
      </c>
    </row>
    <row r="912">
      <c r="A912" s="26" t="n">
        <v>911</v>
      </c>
      <c r="B912" s="27" t="inlineStr">
        <is>
          <t>Reyansh Agro Industries</t>
        </is>
      </c>
      <c r="C912" s="27" t="inlineStr">
        <is>
          <t>INWDMSD27/0892 / PO:0284</t>
        </is>
      </c>
      <c r="D912" s="26" t="inlineStr">
        <is>
          <t>09-06-2026</t>
        </is>
      </c>
      <c r="E912" s="32" t="n">
        <v>9.1</v>
      </c>
      <c r="F912" s="33" t="n">
        <v>91</v>
      </c>
      <c r="G912" s="34" t="n">
        <v>727200</v>
      </c>
      <c r="H912" s="34" t="n">
        <v>727200</v>
      </c>
      <c r="I912" s="34" t="n">
        <v>52981.71428571433</v>
      </c>
      <c r="J912" s="34">
        <f>IF(E912&gt;0, (G912-I912)/E912, "")</f>
        <v/>
      </c>
      <c r="K912" s="34">
        <f>IF(F912&gt;0, (G912-I912)/F912, "")</f>
        <v/>
      </c>
      <c r="L912" s="35" t="n">
        <v>38.66</v>
      </c>
      <c r="M912" s="34">
        <f>IF(AND(ISNUMBER(L912), L912&gt;0), (J912/L912)*42, "")</f>
        <v/>
      </c>
      <c r="N912" s="34">
        <f>IF(M912&lt;&gt;"", M912/10, "")</f>
        <v/>
      </c>
      <c r="O912" s="34">
        <f>M912</f>
        <v/>
      </c>
      <c r="P912" s="34">
        <f>IF(AND(M912&lt;&gt;"", J912&lt;&gt;""), M912-J912, "")</f>
        <v/>
      </c>
      <c r="Q912" s="41" t="inlineStr">
        <is>
          <t>Matched</t>
        </is>
      </c>
      <c r="R912" s="27" t="inlineStr">
        <is>
          <t>Deductions: Oil: ₹52,982</t>
        </is>
      </c>
    </row>
    <row r="913">
      <c r="A913" s="20" t="n">
        <v>912</v>
      </c>
      <c r="B913" s="21" t="inlineStr">
        <is>
          <t>Reyansh Agro Industries</t>
        </is>
      </c>
      <c r="C913" s="21" t="inlineStr">
        <is>
          <t>INWDMSD27/0893 / PO:0284</t>
        </is>
      </c>
      <c r="D913" s="20" t="inlineStr">
        <is>
          <t>09-06-2026</t>
        </is>
      </c>
      <c r="E913" s="37" t="n">
        <v>8.959999999999999</v>
      </c>
      <c r="F913" s="38" t="n">
        <v>89.59999999999999</v>
      </c>
      <c r="G913" s="39" t="n">
        <v>716000</v>
      </c>
      <c r="H913" s="39" t="n">
        <v>716000</v>
      </c>
      <c r="I913" s="39" t="n">
        <v>44323.80952380955</v>
      </c>
      <c r="J913" s="39">
        <f>IF(E913&gt;0, (G913-I913)/E913, "")</f>
        <v/>
      </c>
      <c r="K913" s="39">
        <f>IF(F913&gt;0, (G913-I913)/F913, "")</f>
        <v/>
      </c>
      <c r="L913" s="40" t="n">
        <v>39.04</v>
      </c>
      <c r="M913" s="39">
        <f>IF(AND(ISNUMBER(L913), L913&gt;0), (J913/L913)*42, "")</f>
        <v/>
      </c>
      <c r="N913" s="39">
        <f>IF(M913&lt;&gt;"", M913/10, "")</f>
        <v/>
      </c>
      <c r="O913" s="39">
        <f>M913</f>
        <v/>
      </c>
      <c r="P913" s="39">
        <f>IF(AND(M913&lt;&gt;"", J913&lt;&gt;""), M913-J913, "")</f>
        <v/>
      </c>
      <c r="Q913" s="41" t="inlineStr">
        <is>
          <t>Matched</t>
        </is>
      </c>
      <c r="R913" s="21" t="inlineStr">
        <is>
          <t>Deductions: Oil: ₹44,324</t>
        </is>
      </c>
    </row>
    <row r="914">
      <c r="A914" s="26" t="n">
        <v>913</v>
      </c>
      <c r="B914" s="27" t="inlineStr">
        <is>
          <t>Pem Raj Tara Chand</t>
        </is>
      </c>
      <c r="C914" s="27" t="inlineStr">
        <is>
          <t>INWDMSD27/0894 / PO:0331</t>
        </is>
      </c>
      <c r="D914" s="26" t="inlineStr">
        <is>
          <t>09-06-2026</t>
        </is>
      </c>
      <c r="E914" s="32" t="n">
        <v>8.309999999999999</v>
      </c>
      <c r="F914" s="33" t="n">
        <v>83.09999999999999</v>
      </c>
      <c r="G914" s="34" t="n">
        <v>664800</v>
      </c>
      <c r="H914" s="34" t="n">
        <v>664800</v>
      </c>
      <c r="I914" s="34" t="n">
        <v>44195.72000000005</v>
      </c>
      <c r="J914" s="34">
        <f>IF(E914&gt;0, (G914-I914)/E914, "")</f>
        <v/>
      </c>
      <c r="K914" s="34">
        <f>IF(F914&gt;0, (G914-I914)/F914, "")</f>
        <v/>
      </c>
      <c r="L914" s="35" t="n">
        <v>39.48</v>
      </c>
      <c r="M914" s="34">
        <f>IF(AND(ISNUMBER(L914), L914&gt;0), (J914/L914)*42, "")</f>
        <v/>
      </c>
      <c r="N914" s="34">
        <f>IF(M914&lt;&gt;"", M914/10, "")</f>
        <v/>
      </c>
      <c r="O914" s="34">
        <f>M914</f>
        <v/>
      </c>
      <c r="P914" s="34">
        <f>IF(AND(M914&lt;&gt;"", J914&lt;&gt;""), M914-J914, "")</f>
        <v/>
      </c>
      <c r="Q914" s="41" t="inlineStr">
        <is>
          <t>Matched</t>
        </is>
      </c>
      <c r="R914" s="27" t="inlineStr">
        <is>
          <t>Deductions: Oil: ₹39,888, Bardana: ₹1,715</t>
        </is>
      </c>
    </row>
    <row r="915">
      <c r="A915" s="20" t="n">
        <v>914</v>
      </c>
      <c r="B915" s="21" t="inlineStr">
        <is>
          <t>Pem Raj Tara Chand</t>
        </is>
      </c>
      <c r="C915" s="21" t="inlineStr">
        <is>
          <t>INWDMSD27/0895 / PO:0331</t>
        </is>
      </c>
      <c r="D915" s="20" t="inlineStr">
        <is>
          <t>09-06-2026</t>
        </is>
      </c>
      <c r="E915" s="37" t="n">
        <v>8.279999999999999</v>
      </c>
      <c r="F915" s="38" t="n">
        <v>82.8</v>
      </c>
      <c r="G915" s="39" t="n">
        <v>661600</v>
      </c>
      <c r="H915" s="39" t="n">
        <v>661600</v>
      </c>
      <c r="I915" s="39" t="n">
        <v>33329.82476190478</v>
      </c>
      <c r="J915" s="39">
        <f>IF(E915&gt;0, (G915-I915)/E915, "")</f>
        <v/>
      </c>
      <c r="K915" s="39">
        <f>IF(F915&gt;0, (G915-I915)/F915, "")</f>
        <v/>
      </c>
      <c r="L915" s="40" t="n">
        <v>40.15</v>
      </c>
      <c r="M915" s="39">
        <f>IF(AND(ISNUMBER(L915), L915&gt;0), (J915/L915)*42, "")</f>
        <v/>
      </c>
      <c r="N915" s="39">
        <f>IF(M915&lt;&gt;"", M915/10, "")</f>
        <v/>
      </c>
      <c r="O915" s="39">
        <f>M915</f>
        <v/>
      </c>
      <c r="P915" s="39">
        <f>IF(AND(M915&lt;&gt;"", J915&lt;&gt;""), M915-J915, "")</f>
        <v/>
      </c>
      <c r="Q915" s="41" t="inlineStr">
        <is>
          <t>Matched</t>
        </is>
      </c>
      <c r="R915" s="21" t="inlineStr">
        <is>
          <t>Deductions: Oil: ₹29,142, Bardana: ₹1,740</t>
        </is>
      </c>
    </row>
    <row r="916">
      <c r="A916" s="26" t="n">
        <v>915</v>
      </c>
      <c r="B916" s="27" t="inlineStr">
        <is>
          <t>Reyansh Agro Industries</t>
        </is>
      </c>
      <c r="C916" s="27" t="inlineStr">
        <is>
          <t>INWDMSD27/0896 / PO:0284</t>
        </is>
      </c>
      <c r="D916" s="26" t="inlineStr">
        <is>
          <t>09-06-2026</t>
        </is>
      </c>
      <c r="E916" s="32" t="n">
        <v>8.970000000000001</v>
      </c>
      <c r="F916" s="33" t="n">
        <v>89.7</v>
      </c>
      <c r="G916" s="34" t="n">
        <v>717600</v>
      </c>
      <c r="H916" s="34" t="n">
        <v>717600</v>
      </c>
      <c r="I916" s="34" t="n">
        <v>42714.28571428571</v>
      </c>
      <c r="J916" s="34">
        <f>IF(E916&gt;0, (G916-I916)/E916, "")</f>
        <v/>
      </c>
      <c r="K916" s="34">
        <f>IF(F916&gt;0, (G916-I916)/F916, "")</f>
        <v/>
      </c>
      <c r="L916" s="35" t="n">
        <v>39.21</v>
      </c>
      <c r="M916" s="34">
        <f>IF(AND(ISNUMBER(L916), L916&gt;0), (J916/L916)*42, "")</f>
        <v/>
      </c>
      <c r="N916" s="34">
        <f>IF(M916&lt;&gt;"", M916/10, "")</f>
        <v/>
      </c>
      <c r="O916" s="34">
        <f>M916</f>
        <v/>
      </c>
      <c r="P916" s="34">
        <f>IF(AND(M916&lt;&gt;"", J916&lt;&gt;""), M916-J916, "")</f>
        <v/>
      </c>
      <c r="Q916" s="41" t="inlineStr">
        <is>
          <t>Matched</t>
        </is>
      </c>
      <c r="R916" s="27" t="inlineStr">
        <is>
          <t>Deductions: Oil: ₹42,714</t>
        </is>
      </c>
    </row>
    <row r="917">
      <c r="A917" s="20" t="n">
        <v>916</v>
      </c>
      <c r="B917" s="21" t="inlineStr">
        <is>
          <t>Reyansh Agro Industries</t>
        </is>
      </c>
      <c r="C917" s="21" t="inlineStr">
        <is>
          <t>INWDMSD27/0897 / PO:0284</t>
        </is>
      </c>
      <c r="D917" s="20" t="inlineStr">
        <is>
          <t>09-06-2026</t>
        </is>
      </c>
      <c r="E917" s="37" t="n">
        <v>9.02</v>
      </c>
      <c r="F917" s="38" t="n">
        <v>90.2</v>
      </c>
      <c r="G917" s="39" t="n">
        <v>721600</v>
      </c>
      <c r="H917" s="39" t="n">
        <v>721600</v>
      </c>
      <c r="I917" s="39" t="n">
        <v>39172.57142857145</v>
      </c>
      <c r="J917" s="39">
        <f>IF(E917&gt;0, (G917-I917)/E917, "")</f>
        <v/>
      </c>
      <c r="K917" s="39">
        <f>IF(F917&gt;0, (G917-I917)/F917, "")</f>
        <v/>
      </c>
      <c r="L917" s="40" t="n">
        <v>39.34</v>
      </c>
      <c r="M917" s="39">
        <f>IF(AND(ISNUMBER(L917), L917&gt;0), (J917/L917)*42, "")</f>
        <v/>
      </c>
      <c r="N917" s="39">
        <f>IF(M917&lt;&gt;"", M917/10, "")</f>
        <v/>
      </c>
      <c r="O917" s="39">
        <f>M917</f>
        <v/>
      </c>
      <c r="P917" s="39">
        <f>IF(AND(M917&lt;&gt;"", J917&lt;&gt;""), M917-J917, "")</f>
        <v/>
      </c>
      <c r="Q917" s="41" t="inlineStr">
        <is>
          <t>Matched</t>
        </is>
      </c>
      <c r="R917" s="21" t="inlineStr">
        <is>
          <t>Deductions: Oil: ₹39,173</t>
        </is>
      </c>
    </row>
    <row r="918">
      <c r="A918" s="26" t="n">
        <v>917</v>
      </c>
      <c r="B918" s="27" t="inlineStr">
        <is>
          <t>Pem Raj Tara Chand</t>
        </is>
      </c>
      <c r="C918" s="27" t="inlineStr">
        <is>
          <t>INWDMSD27/0898 / PO:0331</t>
        </is>
      </c>
      <c r="D918" s="26" t="inlineStr">
        <is>
          <t>09-06-2026</t>
        </is>
      </c>
      <c r="E918" s="32" t="n">
        <v>8.58</v>
      </c>
      <c r="F918" s="33" t="n">
        <v>85.8</v>
      </c>
      <c r="G918" s="34" t="n">
        <v>687200</v>
      </c>
      <c r="H918" s="34" t="n">
        <v>687200</v>
      </c>
      <c r="I918" s="34" t="n">
        <v>35751.84190476187</v>
      </c>
      <c r="J918" s="34">
        <f>IF(E918&gt;0, (G918-I918)/E918, "")</f>
        <v/>
      </c>
      <c r="K918" s="34">
        <f>IF(F918&gt;0, (G918-I918)/F918, "")</f>
        <v/>
      </c>
      <c r="L918" s="35" t="n">
        <v>40.13</v>
      </c>
      <c r="M918" s="34">
        <f>IF(AND(ISNUMBER(L918), L918&gt;0), (J918/L918)*42, "")</f>
        <v/>
      </c>
      <c r="N918" s="34">
        <f>IF(M918&lt;&gt;"", M918/10, "")</f>
        <v/>
      </c>
      <c r="O918" s="34">
        <f>M918</f>
        <v/>
      </c>
      <c r="P918" s="34">
        <f>IF(AND(M918&lt;&gt;"", J918&lt;&gt;""), M918-J918, "")</f>
        <v/>
      </c>
      <c r="Q918" s="41" t="inlineStr">
        <is>
          <t>Matched</t>
        </is>
      </c>
      <c r="R918" s="27" t="inlineStr">
        <is>
          <t>Deductions: Oil: ₹30,597, Shortage: ₹800, Bardana: ₹1,675</t>
        </is>
      </c>
    </row>
    <row r="919">
      <c r="A919" s="20" t="n">
        <v>918</v>
      </c>
      <c r="B919" s="21" t="inlineStr">
        <is>
          <t>Pem Raj Tara Chand</t>
        </is>
      </c>
      <c r="C919" s="21" t="inlineStr">
        <is>
          <t>INWDMSD27/0899 / PO:0331</t>
        </is>
      </c>
      <c r="D919" s="20" t="inlineStr">
        <is>
          <t>09-06-2026</t>
        </is>
      </c>
      <c r="E919" s="37" t="n">
        <v>8.34</v>
      </c>
      <c r="F919" s="38" t="n">
        <v>83.40000000000001</v>
      </c>
      <c r="G919" s="39" t="n">
        <v>667200</v>
      </c>
      <c r="H919" s="39" t="n">
        <v>667200</v>
      </c>
      <c r="I919" s="39" t="n">
        <v>36849.51428571424</v>
      </c>
      <c r="J919" s="39">
        <f>IF(E919&gt;0, (G919-I919)/E919, "")</f>
        <v/>
      </c>
      <c r="K919" s="39">
        <f>IF(F919&gt;0, (G919-I919)/F919, "")</f>
        <v/>
      </c>
      <c r="L919" s="40" t="n">
        <v>39.95</v>
      </c>
      <c r="M919" s="39">
        <f>IF(AND(ISNUMBER(L919), L919&gt;0), (J919/L919)*42, "")</f>
        <v/>
      </c>
      <c r="N919" s="39">
        <f>IF(M919&lt;&gt;"", M919/10, "")</f>
        <v/>
      </c>
      <c r="O919" s="39">
        <f>M919</f>
        <v/>
      </c>
      <c r="P919" s="39">
        <f>IF(AND(M919&lt;&gt;"", J919&lt;&gt;""), M919-J919, "")</f>
        <v/>
      </c>
      <c r="Q919" s="41" t="inlineStr">
        <is>
          <t>Matched</t>
        </is>
      </c>
      <c r="R919" s="21" t="inlineStr">
        <is>
          <t>Deductions: Oil: ₹32,566, Bardana: ₹1,615</t>
        </is>
      </c>
    </row>
    <row r="920">
      <c r="A920" s="26" t="n">
        <v>919</v>
      </c>
      <c r="B920" s="27" t="inlineStr">
        <is>
          <t>Reyansh Agro Industries</t>
        </is>
      </c>
      <c r="C920" s="27" t="inlineStr">
        <is>
          <t>INWDMSD27/0900 / PO:0284</t>
        </is>
      </c>
      <c r="D920" s="26" t="inlineStr">
        <is>
          <t>09-06-2026</t>
        </is>
      </c>
      <c r="E920" s="32" t="n">
        <v>9.029999999999999</v>
      </c>
      <c r="F920" s="33" t="n">
        <v>90.3</v>
      </c>
      <c r="G920" s="34" t="n">
        <v>721600</v>
      </c>
      <c r="H920" s="34" t="n">
        <v>721600</v>
      </c>
      <c r="I920" s="34" t="n">
        <v>30925.71428571424</v>
      </c>
      <c r="J920" s="34">
        <f>IF(E920&gt;0, (G920-I920)/E920, "")</f>
        <v/>
      </c>
      <c r="K920" s="34">
        <f>IF(F920&gt;0, (G920-I920)/F920, "")</f>
        <v/>
      </c>
      <c r="L920" s="35" t="n">
        <v>39.97</v>
      </c>
      <c r="M920" s="34">
        <f>IF(AND(ISNUMBER(L920), L920&gt;0), (J920/L920)*42, "")</f>
        <v/>
      </c>
      <c r="N920" s="34">
        <f>IF(M920&lt;&gt;"", M920/10, "")</f>
        <v/>
      </c>
      <c r="O920" s="34">
        <f>M920</f>
        <v/>
      </c>
      <c r="P920" s="34">
        <f>IF(AND(M920&lt;&gt;"", J920&lt;&gt;""), M920-J920, "")</f>
        <v/>
      </c>
      <c r="Q920" s="41" t="inlineStr">
        <is>
          <t>Matched</t>
        </is>
      </c>
      <c r="R920" s="27" t="inlineStr">
        <is>
          <t>Deductions: Oil: ₹30,926</t>
        </is>
      </c>
    </row>
    <row r="921">
      <c r="A921" s="20" t="n">
        <v>920</v>
      </c>
      <c r="B921" s="21" t="inlineStr">
        <is>
          <t>Reyansh Agro Industries</t>
        </is>
      </c>
      <c r="C921" s="21" t="inlineStr">
        <is>
          <t>INWDMSD27/0901 / PO:0300</t>
        </is>
      </c>
      <c r="D921" s="20" t="inlineStr">
        <is>
          <t>09-06-2026</t>
        </is>
      </c>
      <c r="E921" s="37" t="n">
        <v>9.050000000000001</v>
      </c>
      <c r="F921" s="38" t="n">
        <v>90.5</v>
      </c>
      <c r="G921" s="39" t="n">
        <v>729420.6</v>
      </c>
      <c r="H921" s="39" t="n">
        <v>729420.6</v>
      </c>
      <c r="I921" s="39" t="n">
        <v>25008.70628571424</v>
      </c>
      <c r="J921" s="39">
        <f>IF(E921&gt;0, (G921-I921)/E921, "")</f>
        <v/>
      </c>
      <c r="K921" s="39">
        <f>IF(F921&gt;0, (G921-I921)/F921, "")</f>
        <v/>
      </c>
      <c r="L921" s="40" t="n">
        <v>40.54</v>
      </c>
      <c r="M921" s="39">
        <f>IF(AND(ISNUMBER(L921), L921&gt;0), (J921/L921)*42, "")</f>
        <v/>
      </c>
      <c r="N921" s="39">
        <f>IF(M921&lt;&gt;"", M921/10, "")</f>
        <v/>
      </c>
      <c r="O921" s="39">
        <f>M921</f>
        <v/>
      </c>
      <c r="P921" s="39">
        <f>IF(AND(M921&lt;&gt;"", J921&lt;&gt;""), M921-J921, "")</f>
        <v/>
      </c>
      <c r="Q921" s="41" t="inlineStr">
        <is>
          <t>Matched</t>
        </is>
      </c>
      <c r="R921" s="21" t="inlineStr">
        <is>
          <t>Deductions: Oil: ₹25,009</t>
        </is>
      </c>
    </row>
    <row r="922">
      <c r="A922" s="26" t="n">
        <v>921</v>
      </c>
      <c r="B922" s="27" t="inlineStr">
        <is>
          <t>Reyansh Agro Industries</t>
        </is>
      </c>
      <c r="C922" s="27" t="inlineStr">
        <is>
          <t>INWDMSD27/0902 / PO:0300</t>
        </is>
      </c>
      <c r="D922" s="26" t="inlineStr">
        <is>
          <t>09-06-2026</t>
        </is>
      </c>
      <c r="E922" s="32" t="n">
        <v>9.49</v>
      </c>
      <c r="F922" s="33" t="n">
        <v>94.90000000000001</v>
      </c>
      <c r="G922" s="34" t="n">
        <v>764039.9</v>
      </c>
      <c r="H922" s="34" t="n">
        <v>764039.9</v>
      </c>
      <c r="I922" s="34" t="n">
        <v>33836.05271428571</v>
      </c>
      <c r="J922" s="34">
        <f>IF(E922&gt;0, (G922-I922)/E922, "")</f>
        <v/>
      </c>
      <c r="K922" s="34">
        <f>IF(F922&gt;0, (G922-I922)/F922, "")</f>
        <v/>
      </c>
      <c r="L922" s="35" t="n">
        <v>39.77</v>
      </c>
      <c r="M922" s="34">
        <f>IF(AND(ISNUMBER(L922), L922&gt;0), (J922/L922)*42, "")</f>
        <v/>
      </c>
      <c r="N922" s="34">
        <f>IF(M922&lt;&gt;"", M922/10, "")</f>
        <v/>
      </c>
      <c r="O922" s="34">
        <f>M922</f>
        <v/>
      </c>
      <c r="P922" s="34">
        <f>IF(AND(M922&lt;&gt;"", J922&lt;&gt;""), M922-J922, "")</f>
        <v/>
      </c>
      <c r="Q922" s="41" t="inlineStr">
        <is>
          <t>Matched</t>
        </is>
      </c>
      <c r="R922" s="27" t="inlineStr">
        <is>
          <t>Deductions: Oil: ₹33,836</t>
        </is>
      </c>
    </row>
    <row r="923">
      <c r="A923" s="20" t="n">
        <v>922</v>
      </c>
      <c r="B923" s="21" t="inlineStr">
        <is>
          <t>Reyansh Agro Industries</t>
        </is>
      </c>
      <c r="C923" s="21" t="inlineStr">
        <is>
          <t>INWDMSD27/0903 / PO:0300</t>
        </is>
      </c>
      <c r="D923" s="20" t="inlineStr">
        <is>
          <t>09-06-2026</t>
        </is>
      </c>
      <c r="E923" s="37" t="n">
        <v>9.449999999999999</v>
      </c>
      <c r="F923" s="38" t="n">
        <v>94.5</v>
      </c>
      <c r="G923" s="39" t="n">
        <v>761624.6</v>
      </c>
      <c r="H923" s="39" t="n">
        <v>761624.6</v>
      </c>
      <c r="I923" s="39" t="n">
        <v>37174.534047619</v>
      </c>
      <c r="J923" s="39">
        <f>IF(E923&gt;0, (G923-I923)/E923, "")</f>
        <v/>
      </c>
      <c r="K923" s="39">
        <f>IF(F923&gt;0, (G923-I923)/F923, "")</f>
        <v/>
      </c>
      <c r="L923" s="40" t="n">
        <v>40.07</v>
      </c>
      <c r="M923" s="39">
        <f>IF(AND(ISNUMBER(L923), L923&gt;0), (J923/L923)*42, "")</f>
        <v/>
      </c>
      <c r="N923" s="39">
        <f>IF(M923&lt;&gt;"", M923/10, "")</f>
        <v/>
      </c>
      <c r="O923" s="39">
        <f>M923</f>
        <v/>
      </c>
      <c r="P923" s="39">
        <f>IF(AND(M923&lt;&gt;"", J923&lt;&gt;""), M923-J923, "")</f>
        <v/>
      </c>
      <c r="Q923" s="41" t="inlineStr">
        <is>
          <t>Matched</t>
        </is>
      </c>
      <c r="R923" s="21" t="inlineStr">
        <is>
          <t>Deductions: Oil: ₹37,175</t>
        </is>
      </c>
    </row>
    <row r="924">
      <c r="A924" s="26" t="n">
        <v>923</v>
      </c>
      <c r="B924" s="27" t="inlineStr">
        <is>
          <t>Shyam Lal Mukesh Kumar</t>
        </is>
      </c>
      <c r="C924" s="27" t="inlineStr">
        <is>
          <t>INWDMSD27/0904 / PO:0334</t>
        </is>
      </c>
      <c r="D924" s="26" t="inlineStr">
        <is>
          <t>10-06-2026</t>
        </is>
      </c>
      <c r="E924" s="32" t="n">
        <v>34.1</v>
      </c>
      <c r="F924" s="33" t="n">
        <v>341</v>
      </c>
      <c r="G924" s="34" t="n">
        <v>2739200</v>
      </c>
      <c r="H924" s="34" t="n">
        <v>2739200</v>
      </c>
      <c r="I924" s="34" t="n">
        <v>316519.3276190476</v>
      </c>
      <c r="J924" s="34">
        <f>IF(E924&gt;0, (G924-I924)/E924, "")</f>
        <v/>
      </c>
      <c r="K924" s="34">
        <f>IF(F924&gt;0, (G924-I924)/F924, "")</f>
        <v/>
      </c>
      <c r="L924" s="35" t="n">
        <v>37.64</v>
      </c>
      <c r="M924" s="34">
        <f>IF(AND(ISNUMBER(L924), L924&gt;0), (J924/L924)*42, "")</f>
        <v/>
      </c>
      <c r="N924" s="34">
        <f>IF(M924&lt;&gt;"", M924/10, "")</f>
        <v/>
      </c>
      <c r="O924" s="34">
        <f>M924</f>
        <v/>
      </c>
      <c r="P924" s="34">
        <f>IF(AND(M924&lt;&gt;"", J924&lt;&gt;""), M924-J924, "")</f>
        <v/>
      </c>
      <c r="Q924" s="41" t="inlineStr">
        <is>
          <t>Matched</t>
        </is>
      </c>
      <c r="R924" s="27" t="inlineStr">
        <is>
          <t>Deductions: Oil: ₹284,355, Shortage: ₹11,200, Bardana: ₹6,515, Brokerage: ₹5,136</t>
        </is>
      </c>
    </row>
    <row r="925">
      <c r="A925" s="20" t="n">
        <v>924</v>
      </c>
      <c r="B925" s="21" t="inlineStr">
        <is>
          <t>Shyam Traders</t>
        </is>
      </c>
      <c r="C925" s="21" t="inlineStr">
        <is>
          <t>INWDMSD27/0905 / PO:0333</t>
        </is>
      </c>
      <c r="D925" s="20" t="inlineStr">
        <is>
          <t>10-06-2026</t>
        </is>
      </c>
      <c r="E925" s="37" t="n">
        <v>15.41</v>
      </c>
      <c r="F925" s="38" t="n">
        <v>154.1</v>
      </c>
      <c r="G925" s="39" t="n">
        <v>1232800</v>
      </c>
      <c r="H925" s="39" t="n">
        <v>1232800</v>
      </c>
      <c r="I925" s="39" t="n">
        <v>85382.97428571427</v>
      </c>
      <c r="J925" s="39">
        <f>IF(E925&gt;0, (G925-I925)/E925, "")</f>
        <v/>
      </c>
      <c r="K925" s="39">
        <f>IF(F925&gt;0, (G925-I925)/F925, "")</f>
        <v/>
      </c>
      <c r="L925" s="40" t="n">
        <v>39.39</v>
      </c>
      <c r="M925" s="39">
        <f>IF(AND(ISNUMBER(L925), L925&gt;0), (J925/L925)*42, "")</f>
        <v/>
      </c>
      <c r="N925" s="39">
        <f>IF(M925&lt;&gt;"", M925/10, "")</f>
        <v/>
      </c>
      <c r="O925" s="39">
        <f>M925</f>
        <v/>
      </c>
      <c r="P925" s="39">
        <f>IF(AND(M925&lt;&gt;"", J925&lt;&gt;""), M925-J925, "")</f>
        <v/>
      </c>
      <c r="Q925" s="41" t="inlineStr">
        <is>
          <t>Matched</t>
        </is>
      </c>
      <c r="R925" s="21" t="inlineStr">
        <is>
          <t>Deductions: Oil: ₹76,610, Bardana: ₹2,825, Brokerage: ₹1,017</t>
        </is>
      </c>
    </row>
    <row r="926">
      <c r="A926" s="26" t="n">
        <v>925</v>
      </c>
      <c r="B926" s="27" t="inlineStr">
        <is>
          <t>Reyansh Agro Industries</t>
        </is>
      </c>
      <c r="C926" s="27" t="inlineStr">
        <is>
          <t>INWDMSD27/0906 / PO:0300</t>
        </is>
      </c>
      <c r="D926" s="26" t="inlineStr">
        <is>
          <t>10-06-2026</t>
        </is>
      </c>
      <c r="E926" s="32" t="n">
        <v>9.550000000000001</v>
      </c>
      <c r="F926" s="33" t="n">
        <v>95.5</v>
      </c>
      <c r="G926" s="34" t="n">
        <v>768870.5</v>
      </c>
      <c r="H926" s="34" t="n">
        <v>768870.5</v>
      </c>
      <c r="I926" s="34" t="n">
        <v>32585.46404761907</v>
      </c>
      <c r="J926" s="34">
        <f>IF(E926&gt;0, (G926-I926)/E926, "")</f>
        <v/>
      </c>
      <c r="K926" s="34">
        <f>IF(F926&gt;0, (G926-I926)/F926, "")</f>
        <v/>
      </c>
      <c r="L926" s="35" t="n">
        <v>39.61</v>
      </c>
      <c r="M926" s="34">
        <f>IF(AND(ISNUMBER(L926), L926&gt;0), (J926/L926)*42, "")</f>
        <v/>
      </c>
      <c r="N926" s="34">
        <f>IF(M926&lt;&gt;"", M926/10, "")</f>
        <v/>
      </c>
      <c r="O926" s="34">
        <f>M926</f>
        <v/>
      </c>
      <c r="P926" s="34">
        <f>IF(AND(M926&lt;&gt;"", J926&lt;&gt;""), M926-J926, "")</f>
        <v/>
      </c>
      <c r="Q926" s="41" t="inlineStr">
        <is>
          <t>Matched</t>
        </is>
      </c>
      <c r="R926" s="27" t="inlineStr">
        <is>
          <t>Deductions: Oil: ₹32,585</t>
        </is>
      </c>
    </row>
    <row r="927">
      <c r="A927" s="20" t="n">
        <v>926</v>
      </c>
      <c r="B927" s="21" t="inlineStr">
        <is>
          <t>Reyansh Agro Industries</t>
        </is>
      </c>
      <c r="C927" s="21" t="inlineStr">
        <is>
          <t>INWDMSD27/0907 / PO:0300</t>
        </is>
      </c>
      <c r="D927" s="20" t="inlineStr">
        <is>
          <t>10-06-2026</t>
        </is>
      </c>
      <c r="E927" s="37" t="n">
        <v>9.57</v>
      </c>
      <c r="F927" s="38" t="n">
        <v>95.7</v>
      </c>
      <c r="G927" s="39" t="n">
        <v>771285.8</v>
      </c>
      <c r="H927" s="39" t="n">
        <v>771285.8</v>
      </c>
      <c r="I927" s="39" t="n">
        <v>40217.04528571424</v>
      </c>
      <c r="J927" s="39">
        <f>IF(E927&gt;0, (G927-I927)/E927, "")</f>
        <v/>
      </c>
      <c r="K927" s="39">
        <f>IF(F927&gt;0, (G927-I927)/F927, "")</f>
        <v/>
      </c>
      <c r="L927" s="40" t="n">
        <v>39.39</v>
      </c>
      <c r="M927" s="39">
        <f>IF(AND(ISNUMBER(L927), L927&gt;0), (J927/L927)*42, "")</f>
        <v/>
      </c>
      <c r="N927" s="39">
        <f>IF(M927&lt;&gt;"", M927/10, "")</f>
        <v/>
      </c>
      <c r="O927" s="39">
        <f>M927</f>
        <v/>
      </c>
      <c r="P927" s="39">
        <f>IF(AND(M927&lt;&gt;"", J927&lt;&gt;""), M927-J927, "")</f>
        <v/>
      </c>
      <c r="Q927" s="41" t="inlineStr">
        <is>
          <t>Matched</t>
        </is>
      </c>
      <c r="R927" s="21" t="inlineStr">
        <is>
          <t>Deductions: Oil: ₹40,217</t>
        </is>
      </c>
    </row>
    <row r="928">
      <c r="A928" s="26" t="n">
        <v>927</v>
      </c>
      <c r="B928" s="27" t="inlineStr">
        <is>
          <t>Reyansh Agro Industries</t>
        </is>
      </c>
      <c r="C928" s="27" t="inlineStr">
        <is>
          <t>INWDMSD27/0908 / PO:0300</t>
        </is>
      </c>
      <c r="D928" s="26" t="inlineStr">
        <is>
          <t>10-06-2026</t>
        </is>
      </c>
      <c r="E928" s="32" t="n">
        <v>9.550000000000001</v>
      </c>
      <c r="F928" s="33" t="n">
        <v>95.5</v>
      </c>
      <c r="G928" s="34" t="n">
        <v>770480.7</v>
      </c>
      <c r="H928" s="34" t="n">
        <v>770480.7</v>
      </c>
      <c r="I928" s="34" t="n">
        <v>45025.21750000006</v>
      </c>
      <c r="J928" s="34">
        <f>IF(E928&gt;0, (G928-I928)/E928, "")</f>
        <v/>
      </c>
      <c r="K928" s="34">
        <f>IF(F928&gt;0, (G928-I928)/F928, "")</f>
        <v/>
      </c>
      <c r="L928" s="35" t="n">
        <v>38.67</v>
      </c>
      <c r="M928" s="34">
        <f>IF(AND(ISNUMBER(L928), L928&gt;0), (J928/L928)*42, "")</f>
        <v/>
      </c>
      <c r="N928" s="34">
        <f>IF(M928&lt;&gt;"", M928/10, "")</f>
        <v/>
      </c>
      <c r="O928" s="34">
        <f>M928</f>
        <v/>
      </c>
      <c r="P928" s="34">
        <f>IF(AND(M928&lt;&gt;"", J928&lt;&gt;""), M928-J928, "")</f>
        <v/>
      </c>
      <c r="Q928" s="41" t="inlineStr">
        <is>
          <t>Matched</t>
        </is>
      </c>
      <c r="R928" s="27" t="inlineStr">
        <is>
          <t>Deductions: Oil: ₹44,945, Shortage: ₹81</t>
        </is>
      </c>
    </row>
    <row r="929">
      <c r="A929" s="20" t="n">
        <v>928</v>
      </c>
      <c r="B929" s="21" t="inlineStr">
        <is>
          <t>Reyansh Agro Industries</t>
        </is>
      </c>
      <c r="C929" s="21" t="inlineStr">
        <is>
          <t>INWDMSD27/0909 / PO:0300</t>
        </is>
      </c>
      <c r="D929" s="20" t="inlineStr">
        <is>
          <t>10-06-2026</t>
        </is>
      </c>
      <c r="E929" s="37" t="n">
        <v>9.559999999999999</v>
      </c>
      <c r="F929" s="38" t="n">
        <v>95.59999999999999</v>
      </c>
      <c r="G929" s="39" t="n">
        <v>769675.6</v>
      </c>
      <c r="H929" s="39" t="n">
        <v>769675.6</v>
      </c>
      <c r="I929" s="39" t="n">
        <v>46180.53600000006</v>
      </c>
      <c r="J929" s="39">
        <f>IF(E929&gt;0, (G929-I929)/E929, "")</f>
        <v/>
      </c>
      <c r="K929" s="39">
        <f>IF(F929&gt;0, (G929-I929)/F929, "")</f>
        <v/>
      </c>
      <c r="L929" s="40" t="n">
        <v>38.92</v>
      </c>
      <c r="M929" s="39">
        <f>IF(AND(ISNUMBER(L929), L929&gt;0), (J929/L929)*42, "")</f>
        <v/>
      </c>
      <c r="N929" s="39">
        <f>IF(M929&lt;&gt;"", M929/10, "")</f>
        <v/>
      </c>
      <c r="O929" s="39">
        <f>M929</f>
        <v/>
      </c>
      <c r="P929" s="39">
        <f>IF(AND(M929&lt;&gt;"", J929&lt;&gt;""), M929-J929, "")</f>
        <v/>
      </c>
      <c r="Q929" s="41" t="inlineStr">
        <is>
          <t>Matched</t>
        </is>
      </c>
      <c r="R929" s="21" t="inlineStr">
        <is>
          <t>Deductions: Oil: ₹46,181</t>
        </is>
      </c>
    </row>
    <row r="930">
      <c r="A930" s="26" t="n">
        <v>929</v>
      </c>
      <c r="B930" s="27" t="inlineStr">
        <is>
          <t>Reyansh Agro Industries</t>
        </is>
      </c>
      <c r="C930" s="27" t="inlineStr">
        <is>
          <t>INWDMSD27/0910 / PO:0300</t>
        </is>
      </c>
      <c r="D930" s="26" t="inlineStr">
        <is>
          <t>11-06-2026</t>
        </is>
      </c>
      <c r="E930" s="32" t="n">
        <v>9.559999999999999</v>
      </c>
      <c r="F930" s="33" t="n">
        <v>95.59999999999999</v>
      </c>
      <c r="G930" s="34" t="n">
        <v>770480.7</v>
      </c>
      <c r="H930" s="34" t="n">
        <v>770480.7</v>
      </c>
      <c r="I930" s="34" t="n">
        <v>44394.36414285717</v>
      </c>
      <c r="J930" s="34">
        <f>IF(E930&gt;0, (G930-I930)/E930, "")</f>
        <v/>
      </c>
      <c r="K930" s="34">
        <f>IF(F930&gt;0, (G930-I930)/F930, "")</f>
        <v/>
      </c>
      <c r="L930" s="35" t="n">
        <v>39.58</v>
      </c>
      <c r="M930" s="34">
        <f>IF(AND(ISNUMBER(L930), L930&gt;0), (J930/L930)*42, "")</f>
        <v/>
      </c>
      <c r="N930" s="34">
        <f>IF(M930&lt;&gt;"", M930/10, "")</f>
        <v/>
      </c>
      <c r="O930" s="34">
        <f>M930</f>
        <v/>
      </c>
      <c r="P930" s="34">
        <f>IF(AND(M930&lt;&gt;"", J930&lt;&gt;""), M930-J930, "")</f>
        <v/>
      </c>
      <c r="Q930" s="42" t="inlineStr">
        <is>
          <t>Lab Report Not Matched</t>
        </is>
      </c>
      <c r="R930" s="27" t="inlineStr">
        <is>
          <t>Lot missing in Lab Report Unit-1 | Deductions: Oil: ₹44,394</t>
        </is>
      </c>
    </row>
    <row r="931">
      <c r="A931" s="20" t="n">
        <v>930</v>
      </c>
      <c r="B931" s="21" t="inlineStr">
        <is>
          <t>Reyansh Agro Industries</t>
        </is>
      </c>
      <c r="C931" s="21" t="inlineStr">
        <is>
          <t>INWDMSD27/0911 / PO:0300</t>
        </is>
      </c>
      <c r="D931" s="20" t="inlineStr">
        <is>
          <t>10-06-2026</t>
        </is>
      </c>
      <c r="E931" s="37" t="n">
        <v>9.609999999999999</v>
      </c>
      <c r="F931" s="38" t="n">
        <v>96.09999999999999</v>
      </c>
      <c r="G931" s="39" t="n">
        <v>773701.1</v>
      </c>
      <c r="H931" s="39" t="n">
        <v>773701.1</v>
      </c>
      <c r="I931" s="39" t="n">
        <v>43658.84778571424</v>
      </c>
      <c r="J931" s="39">
        <f>IF(E931&gt;0, (G931-I931)/E931, "")</f>
        <v/>
      </c>
      <c r="K931" s="39">
        <f>IF(F931&gt;0, (G931-I931)/F931, "")</f>
        <v/>
      </c>
      <c r="L931" s="40" t="n">
        <v>39.32</v>
      </c>
      <c r="M931" s="39">
        <f>IF(AND(ISNUMBER(L931), L931&gt;0), (J931/L931)*42, "")</f>
        <v/>
      </c>
      <c r="N931" s="39">
        <f>IF(M931&lt;&gt;"", M931/10, "")</f>
        <v/>
      </c>
      <c r="O931" s="39">
        <f>M931</f>
        <v/>
      </c>
      <c r="P931" s="39">
        <f>IF(AND(M931&lt;&gt;"", J931&lt;&gt;""), M931-J931, "")</f>
        <v/>
      </c>
      <c r="Q931" s="41" t="inlineStr">
        <is>
          <t>Matched</t>
        </is>
      </c>
      <c r="R931" s="21" t="inlineStr">
        <is>
          <t>Deductions: Oil: ₹43,659</t>
        </is>
      </c>
    </row>
    <row r="932">
      <c r="A932" s="26" t="n">
        <v>931</v>
      </c>
      <c r="B932" s="27" t="inlineStr">
        <is>
          <t>Reyansh Agro Industries</t>
        </is>
      </c>
      <c r="C932" s="27" t="inlineStr">
        <is>
          <t>INWDMSD27/0912 / PO:0300</t>
        </is>
      </c>
      <c r="D932" s="26" t="inlineStr">
        <is>
          <t>10-06-2026</t>
        </is>
      </c>
      <c r="E932" s="32" t="n">
        <v>9.540000000000001</v>
      </c>
      <c r="F932" s="33" t="n">
        <v>95.40000000000001</v>
      </c>
      <c r="G932" s="34" t="n">
        <v>768065.4</v>
      </c>
      <c r="H932" s="34" t="n">
        <v>768065.4</v>
      </c>
      <c r="I932" s="34" t="n">
        <v>42243.59700000005</v>
      </c>
      <c r="J932" s="34">
        <f>IF(E932&gt;0, (G932-I932)/E932, "")</f>
        <v/>
      </c>
      <c r="K932" s="34">
        <f>IF(F932&gt;0, (G932-I932)/F932, "")</f>
        <v/>
      </c>
      <c r="L932" s="35" t="n">
        <v>39.02</v>
      </c>
      <c r="M932" s="34">
        <f>IF(AND(ISNUMBER(L932), L932&gt;0), (J932/L932)*42, "")</f>
        <v/>
      </c>
      <c r="N932" s="34">
        <f>IF(M932&lt;&gt;"", M932/10, "")</f>
        <v/>
      </c>
      <c r="O932" s="34">
        <f>M932</f>
        <v/>
      </c>
      <c r="P932" s="34">
        <f>IF(AND(M932&lt;&gt;"", J932&lt;&gt;""), M932-J932, "")</f>
        <v/>
      </c>
      <c r="Q932" s="41" t="inlineStr">
        <is>
          <t>Matched</t>
        </is>
      </c>
      <c r="R932" s="27" t="inlineStr">
        <is>
          <t>Deductions: Oil: ₹42,244</t>
        </is>
      </c>
    </row>
    <row r="933">
      <c r="A933" s="20" t="n">
        <v>932</v>
      </c>
      <c r="B933" s="21" t="inlineStr">
        <is>
          <t>Reyansh Agro Industries</t>
        </is>
      </c>
      <c r="C933" s="21" t="inlineStr">
        <is>
          <t>INWDMSD27/0913 / PO:0300</t>
        </is>
      </c>
      <c r="D933" s="20" t="inlineStr">
        <is>
          <t>10-06-2026</t>
        </is>
      </c>
      <c r="E933" s="37" t="n">
        <v>9.370000000000001</v>
      </c>
      <c r="F933" s="38" t="n">
        <v>93.7</v>
      </c>
      <c r="G933" s="39" t="n">
        <v>754378.7</v>
      </c>
      <c r="H933" s="39" t="n">
        <v>754378.7</v>
      </c>
      <c r="I933" s="39" t="n">
        <v>47418.08971428573</v>
      </c>
      <c r="J933" s="39">
        <f>IF(E933&gt;0, (G933-I933)/E933, "")</f>
        <v/>
      </c>
      <c r="K933" s="39">
        <f>IF(F933&gt;0, (G933-I933)/F933, "")</f>
        <v/>
      </c>
      <c r="L933" s="40" t="n">
        <v>38.62</v>
      </c>
      <c r="M933" s="39">
        <f>IF(AND(ISNUMBER(L933), L933&gt;0), (J933/L933)*42, "")</f>
        <v/>
      </c>
      <c r="N933" s="39">
        <f>IF(M933&lt;&gt;"", M933/10, "")</f>
        <v/>
      </c>
      <c r="O933" s="39">
        <f>M933</f>
        <v/>
      </c>
      <c r="P933" s="39">
        <f>IF(AND(M933&lt;&gt;"", J933&lt;&gt;""), M933-J933, "")</f>
        <v/>
      </c>
      <c r="Q933" s="41" t="inlineStr">
        <is>
          <t>Matched</t>
        </is>
      </c>
      <c r="R933" s="21" t="inlineStr">
        <is>
          <t>Deductions: Oil: ₹47,418</t>
        </is>
      </c>
    </row>
    <row r="934">
      <c r="A934" s="26" t="n">
        <v>933</v>
      </c>
      <c r="B934" s="27" t="inlineStr">
        <is>
          <t>Reyansh Agro Industries</t>
        </is>
      </c>
      <c r="C934" s="27" t="inlineStr">
        <is>
          <t>INWDMSD27/0915 / PO:0300</t>
        </is>
      </c>
      <c r="D934" s="26" t="inlineStr">
        <is>
          <t>11-06-2026</t>
        </is>
      </c>
      <c r="E934" s="32" t="n">
        <v>9.52</v>
      </c>
      <c r="F934" s="33" t="n">
        <v>95.2</v>
      </c>
      <c r="G934" s="34" t="n">
        <v>768065.4</v>
      </c>
      <c r="H934" s="34" t="n">
        <v>768065.4</v>
      </c>
      <c r="I934" s="34" t="n">
        <v>43969.96142857141</v>
      </c>
      <c r="J934" s="34">
        <f>IF(E934&gt;0, (G934-I934)/E934, "")</f>
        <v/>
      </c>
      <c r="K934" s="34">
        <f>IF(F934&gt;0, (G934-I934)/F934, "")</f>
        <v/>
      </c>
      <c r="L934" s="35" t="n">
        <v>38.73</v>
      </c>
      <c r="M934" s="34">
        <f>IF(AND(ISNUMBER(L934), L934&gt;0), (J934/L934)*42, "")</f>
        <v/>
      </c>
      <c r="N934" s="34">
        <f>IF(M934&lt;&gt;"", M934/10, "")</f>
        <v/>
      </c>
      <c r="O934" s="34">
        <f>M934</f>
        <v/>
      </c>
      <c r="P934" s="34">
        <f>IF(AND(M934&lt;&gt;"", J934&lt;&gt;""), M934-J934, "")</f>
        <v/>
      </c>
      <c r="Q934" s="41" t="inlineStr">
        <is>
          <t>Matched</t>
        </is>
      </c>
      <c r="R934" s="27" t="inlineStr">
        <is>
          <t>Deductions: Oil: ₹43,889, Shortage: ₹81</t>
        </is>
      </c>
    </row>
    <row r="935">
      <c r="A935" s="20" t="n">
        <v>934</v>
      </c>
      <c r="B935" s="21" t="inlineStr">
        <is>
          <t>Aggarwal Trading Company</t>
        </is>
      </c>
      <c r="C935" s="21" t="inlineStr">
        <is>
          <t>INWDMSD27/0916 / PO:0339</t>
        </is>
      </c>
      <c r="D935" s="20" t="inlineStr">
        <is>
          <t>11-06-2026</t>
        </is>
      </c>
      <c r="E935" s="37" t="n">
        <v>33.27</v>
      </c>
      <c r="F935" s="38" t="n">
        <v>332.7</v>
      </c>
      <c r="G935" s="39" t="n">
        <v>2648940</v>
      </c>
      <c r="H935" s="39" t="n">
        <v>2648940</v>
      </c>
      <c r="I935" s="39" t="n">
        <v>202447.3600000002</v>
      </c>
      <c r="J935" s="39">
        <f>IF(E935&gt;0, (G935-I935)/E935, "")</f>
        <v/>
      </c>
      <c r="K935" s="39">
        <f>IF(F935&gt;0, (G935-I935)/F935, "")</f>
        <v/>
      </c>
      <c r="L935" s="40" t="n">
        <v>39.27</v>
      </c>
      <c r="M935" s="39">
        <f>IF(AND(ISNUMBER(L935), L935&gt;0), (J935/L935)*42, "")</f>
        <v/>
      </c>
      <c r="N935" s="39">
        <f>IF(M935&lt;&gt;"", M935/10, "")</f>
        <v/>
      </c>
      <c r="O935" s="39">
        <f>M935</f>
        <v/>
      </c>
      <c r="P935" s="39">
        <f>IF(AND(M935&lt;&gt;"", J935&lt;&gt;""), M935-J935, "")</f>
        <v/>
      </c>
      <c r="Q935" s="41" t="inlineStr">
        <is>
          <t>Matched</t>
        </is>
      </c>
      <c r="R935" s="21" t="inlineStr">
        <is>
          <t>Deductions: Oil: ₹181,642, Shortage: ₹3,975, Bardana: ₹6,235</t>
        </is>
      </c>
    </row>
    <row r="936">
      <c r="A936" s="26" t="n">
        <v>935</v>
      </c>
      <c r="B936" s="27" t="inlineStr">
        <is>
          <t>Shyam Traders</t>
        </is>
      </c>
      <c r="C936" s="27" t="inlineStr">
        <is>
          <t>INWDMSD27/0917 / PO:0336</t>
        </is>
      </c>
      <c r="D936" s="26" t="inlineStr">
        <is>
          <t>11-06-2026</t>
        </is>
      </c>
      <c r="E936" s="32" t="n">
        <v>15.14</v>
      </c>
      <c r="F936" s="33" t="n">
        <v>151.4</v>
      </c>
      <c r="G936" s="34" t="n">
        <v>1207811.88</v>
      </c>
      <c r="H936" s="34" t="n">
        <v>1206810</v>
      </c>
      <c r="I936" s="34" t="n">
        <v>86300.72471428575</v>
      </c>
      <c r="J936" s="34">
        <f>IF(E936&gt;0, (G936-I936)/E936, "")</f>
        <v/>
      </c>
      <c r="K936" s="34">
        <f>IF(F936&gt;0, (G936-I936)/F936, "")</f>
        <v/>
      </c>
      <c r="L936" s="35" t="n">
        <v>39.48</v>
      </c>
      <c r="M936" s="34">
        <f>IF(AND(ISNUMBER(L936), L936&gt;0), (J936/L936)*42, "")</f>
        <v/>
      </c>
      <c r="N936" s="34">
        <f>IF(M936&lt;&gt;"", M936/10, "")</f>
        <v/>
      </c>
      <c r="O936" s="34">
        <f>M936</f>
        <v/>
      </c>
      <c r="P936" s="34">
        <f>IF(AND(M936&lt;&gt;"", J936&lt;&gt;""), M936-J936, "")</f>
        <v/>
      </c>
      <c r="Q936" s="36" t="inlineStr">
        <is>
          <t>Amount Discrepancy</t>
        </is>
      </c>
      <c r="R936" s="27" t="inlineStr">
        <is>
          <t>Debit Y vs Lab AN diff: ₹-1,001.88 | Deductions: Oil: ₹74,707, Shortage: ₹3,180, Bardana: ₹2,705, Brokerage: ₹1,002</t>
        </is>
      </c>
    </row>
    <row r="937">
      <c r="A937" s="20" t="n">
        <v>936</v>
      </c>
      <c r="B937" s="21" t="inlineStr">
        <is>
          <t>Shyam Traders</t>
        </is>
      </c>
      <c r="C937" s="21" t="inlineStr">
        <is>
          <t>INWDMSD27/0918 / PO:0337</t>
        </is>
      </c>
      <c r="D937" s="20" t="inlineStr">
        <is>
          <t>11-06-2026</t>
        </is>
      </c>
      <c r="E937" s="37" t="n">
        <v>15.28</v>
      </c>
      <c r="F937" s="38" t="n">
        <v>152.8</v>
      </c>
      <c r="G937" s="39" t="n">
        <v>1218951.12</v>
      </c>
      <c r="H937" s="39" t="n">
        <v>1217940</v>
      </c>
      <c r="I937" s="39" t="n">
        <v>80880.87771428573</v>
      </c>
      <c r="J937" s="39">
        <f>IF(E937&gt;0, (G937-I937)/E937, "")</f>
        <v/>
      </c>
      <c r="K937" s="39">
        <f>IF(F937&gt;0, (G937-I937)/F937, "")</f>
        <v/>
      </c>
      <c r="L937" s="40" t="n">
        <v>39.61</v>
      </c>
      <c r="M937" s="39">
        <f>IF(AND(ISNUMBER(L937), L937&gt;0), (J937/L937)*42, "")</f>
        <v/>
      </c>
      <c r="N937" s="39">
        <f>IF(M937&lt;&gt;"", M937/10, "")</f>
        <v/>
      </c>
      <c r="O937" s="39">
        <f>M937</f>
        <v/>
      </c>
      <c r="P937" s="39">
        <f>IF(AND(M937&lt;&gt;"", J937&lt;&gt;""), M937-J937, "")</f>
        <v/>
      </c>
      <c r="Q937" s="36" t="inlineStr">
        <is>
          <t>Amount Discrepancy</t>
        </is>
      </c>
      <c r="R937" s="21" t="inlineStr">
        <is>
          <t>Debit Y vs Lab AN diff: ₹-1,011.12 | Deductions: Oil: ₹69,307, Shortage: ₹3,180, Bardana: ₹2,755, Brokerage: ₹1,011</t>
        </is>
      </c>
    </row>
    <row r="938">
      <c r="A938" s="26" t="n">
        <v>937</v>
      </c>
      <c r="B938" s="27" t="inlineStr">
        <is>
          <t>Aggarwal Trading Company</t>
        </is>
      </c>
      <c r="C938" s="27" t="inlineStr">
        <is>
          <t>INWDMSD27/0919 / PO:0339</t>
        </is>
      </c>
      <c r="D938" s="26" t="inlineStr">
        <is>
          <t>11-06-2026</t>
        </is>
      </c>
      <c r="E938" s="32" t="n">
        <v>12.13</v>
      </c>
      <c r="F938" s="33" t="n">
        <v>121.3</v>
      </c>
      <c r="G938" s="34" t="n">
        <v>964732.5</v>
      </c>
      <c r="H938" s="34" t="n">
        <v>964732.5</v>
      </c>
      <c r="I938" s="34" t="n">
        <v>45288.67649999999</v>
      </c>
      <c r="J938" s="34">
        <f>IF(E938&gt;0, (G938-I938)/E938, "")</f>
        <v/>
      </c>
      <c r="K938" s="34">
        <f>IF(F938&gt;0, (G938-I938)/F938, "")</f>
        <v/>
      </c>
      <c r="L938" s="35" t="n">
        <v>40.32</v>
      </c>
      <c r="M938" s="34">
        <f>IF(AND(ISNUMBER(L938), L938&gt;0), (J938/L938)*42, "")</f>
        <v/>
      </c>
      <c r="N938" s="34">
        <f>IF(M938&lt;&gt;"", M938/10, "")</f>
        <v/>
      </c>
      <c r="O938" s="34">
        <f>M938</f>
        <v/>
      </c>
      <c r="P938" s="34">
        <f>IF(AND(M938&lt;&gt;"", J938&lt;&gt;""), M938-J938, "")</f>
        <v/>
      </c>
      <c r="Q938" s="41" t="inlineStr">
        <is>
          <t>Matched</t>
        </is>
      </c>
      <c r="R938" s="27" t="inlineStr">
        <is>
          <t>Deductions: Oil: ₹38,589, Shortage: ₹398, Bardana: ₹2,250</t>
        </is>
      </c>
    </row>
    <row r="939">
      <c r="A939" s="20" t="n">
        <v>938</v>
      </c>
      <c r="B939" s="21" t="inlineStr">
        <is>
          <t>Mittal Trading Company</t>
        </is>
      </c>
      <c r="C939" s="21" t="inlineStr">
        <is>
          <t>INWDMSD27/0920 / PO:0338</t>
        </is>
      </c>
      <c r="D939" s="20" t="inlineStr">
        <is>
          <t>11-06-2026</t>
        </is>
      </c>
      <c r="E939" s="37" t="n">
        <v>30.15</v>
      </c>
      <c r="F939" s="38" t="n">
        <v>301.5</v>
      </c>
      <c r="G939" s="39" t="n">
        <v>2396130</v>
      </c>
      <c r="H939" s="39" t="n">
        <v>2396130</v>
      </c>
      <c r="I939" s="39" t="n">
        <v>97393.56728571439</v>
      </c>
      <c r="J939" s="39">
        <f>IF(E939&gt;0, (G939-I939)/E939, "")</f>
        <v/>
      </c>
      <c r="K939" s="39">
        <f>IF(F939&gt;0, (G939-I939)/F939, "")</f>
        <v/>
      </c>
      <c r="L939" s="40" t="n">
        <v>40.51</v>
      </c>
      <c r="M939" s="39">
        <f>IF(AND(ISNUMBER(L939), L939&gt;0), (J939/L939)*42, "")</f>
        <v/>
      </c>
      <c r="N939" s="39">
        <f>IF(M939&lt;&gt;"", M939/10, "")</f>
        <v/>
      </c>
      <c r="O939" s="39">
        <f>M939</f>
        <v/>
      </c>
      <c r="P939" s="39">
        <f>IF(AND(M939&lt;&gt;"", J939&lt;&gt;""), M939-J939, "")</f>
        <v/>
      </c>
      <c r="Q939" s="41" t="inlineStr">
        <is>
          <t>Matched</t>
        </is>
      </c>
      <c r="R939" s="21" t="inlineStr">
        <is>
          <t>Deductions: Oil: ₹85,006, Bardana: ₹4,960</t>
        </is>
      </c>
    </row>
    <row r="940">
      <c r="A940" s="26" t="n">
        <v>939</v>
      </c>
      <c r="B940" s="27" t="inlineStr">
        <is>
          <t>Aggarwal Trading Company</t>
        </is>
      </c>
      <c r="C940" s="27" t="inlineStr">
        <is>
          <t>INWDMSD27/0921 / PO:0349</t>
        </is>
      </c>
      <c r="D940" s="26" t="inlineStr">
        <is>
          <t>12-06-2026</t>
        </is>
      </c>
      <c r="E940" s="32" t="n">
        <v>11.93</v>
      </c>
      <c r="F940" s="33" t="n">
        <v>119.3</v>
      </c>
      <c r="G940" s="34" t="n">
        <v>956000</v>
      </c>
      <c r="H940" s="34" t="n">
        <v>956000</v>
      </c>
      <c r="I940" s="34" t="n">
        <v>66759.35238095242</v>
      </c>
      <c r="J940" s="34">
        <f>IF(E940&gt;0, (G940-I940)/E940, "")</f>
        <v/>
      </c>
      <c r="K940" s="34">
        <f>IF(F940&gt;0, (G940-I940)/F940, "")</f>
        <v/>
      </c>
      <c r="L940" s="35" t="n">
        <v>39.4</v>
      </c>
      <c r="M940" s="34">
        <f>IF(AND(ISNUMBER(L940), L940&gt;0), (J940/L940)*42, "")</f>
        <v/>
      </c>
      <c r="N940" s="34">
        <f>IF(M940&lt;&gt;"", M940/10, "")</f>
        <v/>
      </c>
      <c r="O940" s="34">
        <f>M940</f>
        <v/>
      </c>
      <c r="P940" s="34">
        <f>IF(AND(M940&lt;&gt;"", J940&lt;&gt;""), M940-J940, "")</f>
        <v/>
      </c>
      <c r="Q940" s="41" t="inlineStr">
        <is>
          <t>Matched</t>
        </is>
      </c>
      <c r="R940" s="27" t="inlineStr">
        <is>
          <t>Deductions: Oil: ₹59,181, Shortage: ₹1,600, Bardana: ₹2,250</t>
        </is>
      </c>
    </row>
    <row r="941">
      <c r="A941" s="20" t="n">
        <v>940</v>
      </c>
      <c r="B941" s="21" t="inlineStr">
        <is>
          <t>Kapil Agro Industries</t>
        </is>
      </c>
      <c r="C941" s="21" t="inlineStr">
        <is>
          <t>INWDMSD27/0923 / PO:0347</t>
        </is>
      </c>
      <c r="D941" s="20" t="inlineStr">
        <is>
          <t>12-06-2026</t>
        </is>
      </c>
      <c r="E941" s="37" t="n">
        <v>16.97</v>
      </c>
      <c r="F941" s="38" t="n">
        <v>169.7</v>
      </c>
      <c r="G941" s="39" t="n">
        <v>1360800</v>
      </c>
      <c r="H941" s="39" t="n">
        <v>1360800</v>
      </c>
      <c r="I941" s="39" t="n">
        <v>63720.03999999998</v>
      </c>
      <c r="J941" s="39">
        <f>IF(E941&gt;0, (G941-I941)/E941, "")</f>
        <v/>
      </c>
      <c r="K941" s="39">
        <f>IF(F941&gt;0, (G941-I941)/F941, "")</f>
        <v/>
      </c>
      <c r="L941" s="40" t="n">
        <v>40.39</v>
      </c>
      <c r="M941" s="39">
        <f>IF(AND(ISNUMBER(L941), L941&gt;0), (J941/L941)*42, "")</f>
        <v/>
      </c>
      <c r="N941" s="39">
        <f>IF(M941&lt;&gt;"", M941/10, "")</f>
        <v/>
      </c>
      <c r="O941" s="39">
        <f>M941</f>
        <v/>
      </c>
      <c r="P941" s="39">
        <f>IF(AND(M941&lt;&gt;"", J941&lt;&gt;""), M941-J941, "")</f>
        <v/>
      </c>
      <c r="Q941" s="41" t="inlineStr">
        <is>
          <t>Matched</t>
        </is>
      </c>
      <c r="R941" s="21" t="inlineStr">
        <is>
          <t>Deductions: Oil: ₹52,164, Shortage: ₹3,200, Bardana: ₹3,185</t>
        </is>
      </c>
    </row>
    <row r="942">
      <c r="A942" s="26" t="n">
        <v>941</v>
      </c>
      <c r="B942" s="27" t="inlineStr">
        <is>
          <t>Lucky Enterprises</t>
        </is>
      </c>
      <c r="C942" s="27" t="inlineStr">
        <is>
          <t>INWDMSD27/0922 / PO:0335</t>
        </is>
      </c>
      <c r="D942" s="26" t="inlineStr">
        <is>
          <t>12-06-2026</t>
        </is>
      </c>
      <c r="E942" s="32" t="n">
        <v>5.52</v>
      </c>
      <c r="F942" s="33" t="n">
        <v>55.2</v>
      </c>
      <c r="G942" s="34" t="n">
        <v>444691.2</v>
      </c>
      <c r="H942" s="34" t="n">
        <v>444691.2</v>
      </c>
      <c r="I942" s="34" t="n">
        <v>4260.514491017949</v>
      </c>
      <c r="J942" s="34">
        <f>IF(E942&gt;0, (G942-I942)/E942, "")</f>
        <v/>
      </c>
      <c r="K942" s="34">
        <f>IF(F942&gt;0, (G942-I942)/F942, "")</f>
        <v/>
      </c>
      <c r="L942" s="35" t="n">
        <v>41.35</v>
      </c>
      <c r="M942" s="34">
        <f>IF(AND(ISNUMBER(L942), L942&gt;0), (J942/L942)*42, "")</f>
        <v/>
      </c>
      <c r="N942" s="34">
        <f>IF(M942&lt;&gt;"", M942/10, "")</f>
        <v/>
      </c>
      <c r="O942" s="34">
        <f>M942</f>
        <v/>
      </c>
      <c r="P942" s="34">
        <f>IF(AND(M942&lt;&gt;"", J942&lt;&gt;""), M942-J942, "")</f>
        <v/>
      </c>
      <c r="Q942" s="41" t="inlineStr">
        <is>
          <t>Matched</t>
        </is>
      </c>
      <c r="R942" s="27" t="inlineStr">
        <is>
          <t>Deductions: Oil: ₹4,261</t>
        </is>
      </c>
    </row>
    <row r="943">
      <c r="A943" s="20" t="n">
        <v>942</v>
      </c>
      <c r="B943" s="21" t="inlineStr">
        <is>
          <t>Lucky Enterprises</t>
        </is>
      </c>
      <c r="C943" s="21" t="inlineStr">
        <is>
          <t>INWDMSD27/0922 / PO:0341</t>
        </is>
      </c>
      <c r="D943" s="20" t="inlineStr">
        <is>
          <t>12-06-2026</t>
        </is>
      </c>
      <c r="E943" s="37" t="n">
        <v>13.7</v>
      </c>
      <c r="F943" s="38" t="n">
        <v>137</v>
      </c>
      <c r="G943" s="39" t="n">
        <v>1067136</v>
      </c>
      <c r="H943" s="39" t="n">
        <v>1067136</v>
      </c>
      <c r="I943" s="39" t="n">
        <v>10224.0574850299</v>
      </c>
      <c r="J943" s="39">
        <f>IF(E943&gt;0, (G943-I943)/E943, "")</f>
        <v/>
      </c>
      <c r="K943" s="39">
        <f>IF(F943&gt;0, (G943-I943)/F943, "")</f>
        <v/>
      </c>
      <c r="L943" s="40" t="n">
        <v>41.35</v>
      </c>
      <c r="M943" s="39">
        <f>IF(AND(ISNUMBER(L943), L943&gt;0), (J943/L943)*42, "")</f>
        <v/>
      </c>
      <c r="N943" s="39">
        <f>IF(M943&lt;&gt;"", M943/10, "")</f>
        <v/>
      </c>
      <c r="O943" s="39">
        <f>M943</f>
        <v/>
      </c>
      <c r="P943" s="39">
        <f>IF(AND(M943&lt;&gt;"", J943&lt;&gt;""), M943-J943, "")</f>
        <v/>
      </c>
      <c r="Q943" s="41" t="inlineStr">
        <is>
          <t>Matched</t>
        </is>
      </c>
      <c r="R943" s="21" t="inlineStr">
        <is>
          <t>Deductions: Oil: ₹10,224</t>
        </is>
      </c>
    </row>
    <row r="944">
      <c r="A944" s="26" t="n">
        <v>943</v>
      </c>
      <c r="B944" s="27" t="inlineStr">
        <is>
          <t>Reyansh Agro Industries</t>
        </is>
      </c>
      <c r="C944" s="27" t="inlineStr">
        <is>
          <t>INWDMSD27/0924 / PO:0340</t>
        </is>
      </c>
      <c r="D944" s="26" t="inlineStr">
        <is>
          <t>12-06-2026</t>
        </is>
      </c>
      <c r="E944" s="32" t="n">
        <v>8.76</v>
      </c>
      <c r="F944" s="33" t="n">
        <v>87.59999999999999</v>
      </c>
      <c r="G944" s="34" t="n">
        <v>701687.7</v>
      </c>
      <c r="H944" s="34" t="n">
        <v>701687.7</v>
      </c>
      <c r="I944" s="34" t="n">
        <v>37757.48099999996</v>
      </c>
      <c r="J944" s="34">
        <f>IF(E944&gt;0, (G944-I944)/E944, "")</f>
        <v/>
      </c>
      <c r="K944" s="34">
        <f>IF(F944&gt;0, (G944-I944)/F944, "")</f>
        <v/>
      </c>
      <c r="L944" s="35" t="n">
        <v>39.65</v>
      </c>
      <c r="M944" s="34">
        <f>IF(AND(ISNUMBER(L944), L944&gt;0), (J944/L944)*42, "")</f>
        <v/>
      </c>
      <c r="N944" s="34">
        <f>IF(M944&lt;&gt;"", M944/10, "")</f>
        <v/>
      </c>
      <c r="O944" s="34">
        <f>M944</f>
        <v/>
      </c>
      <c r="P944" s="34">
        <f>IF(AND(M944&lt;&gt;"", J944&lt;&gt;""), M944-J944, "")</f>
        <v/>
      </c>
      <c r="Q944" s="41" t="inlineStr">
        <is>
          <t>Matched</t>
        </is>
      </c>
      <c r="R944" s="27" t="inlineStr">
        <is>
          <t>Deductions: Oil: ₹37,757</t>
        </is>
      </c>
    </row>
    <row r="945">
      <c r="A945" s="20" t="n">
        <v>944</v>
      </c>
      <c r="B945" s="21" t="inlineStr">
        <is>
          <t>Reyansh Agro Industries</t>
        </is>
      </c>
      <c r="C945" s="21" t="inlineStr">
        <is>
          <t>INWDMSD27/0925 / PO:0340</t>
        </is>
      </c>
      <c r="D945" s="20" t="inlineStr">
        <is>
          <t>12-06-2026</t>
        </is>
      </c>
      <c r="E945" s="37" t="n">
        <v>9.109999999999999</v>
      </c>
      <c r="F945" s="38" t="n">
        <v>91.09999999999999</v>
      </c>
      <c r="G945" s="39" t="n">
        <v>730491.3</v>
      </c>
      <c r="H945" s="39" t="n">
        <v>730491.3</v>
      </c>
      <c r="I945" s="39" t="n">
        <v>39815.26200000002</v>
      </c>
      <c r="J945" s="39">
        <f>IF(E945&gt;0, (G945-I945)/E945, "")</f>
        <v/>
      </c>
      <c r="K945" s="39">
        <f>IF(F945&gt;0, (G945-I945)/F945, "")</f>
        <v/>
      </c>
      <c r="L945" s="40" t="n">
        <v>39.29</v>
      </c>
      <c r="M945" s="39">
        <f>IF(AND(ISNUMBER(L945), L945&gt;0), (J945/L945)*42, "")</f>
        <v/>
      </c>
      <c r="N945" s="39">
        <f>IF(M945&lt;&gt;"", M945/10, "")</f>
        <v/>
      </c>
      <c r="O945" s="39">
        <f>M945</f>
        <v/>
      </c>
      <c r="P945" s="39">
        <f>IF(AND(M945&lt;&gt;"", J945&lt;&gt;""), M945-J945, "")</f>
        <v/>
      </c>
      <c r="Q945" s="41" t="inlineStr">
        <is>
          <t>Matched</t>
        </is>
      </c>
      <c r="R945" s="21" t="inlineStr">
        <is>
          <t>Deductions: Oil: ₹39,655, Shortage: ₹160</t>
        </is>
      </c>
    </row>
    <row r="946">
      <c r="A946" s="26" t="n">
        <v>945</v>
      </c>
      <c r="B946" s="27" t="inlineStr">
        <is>
          <t>Reyansh Agro Industries</t>
        </is>
      </c>
      <c r="C946" s="27" t="inlineStr">
        <is>
          <t>INWDMSD27/0926 / PO:0340</t>
        </is>
      </c>
      <c r="D946" s="26" t="inlineStr">
        <is>
          <t>12-06-2026</t>
        </is>
      </c>
      <c r="E946" s="32" t="n">
        <v>9.199999999999999</v>
      </c>
      <c r="F946" s="33" t="n">
        <v>92</v>
      </c>
      <c r="G946" s="34" t="n">
        <v>736892.1</v>
      </c>
      <c r="H946" s="34" t="n">
        <v>736892.1</v>
      </c>
      <c r="I946" s="34" t="n">
        <v>35090.1</v>
      </c>
      <c r="J946" s="34">
        <f>IF(E946&gt;0, (G946-I946)/E946, "")</f>
        <v/>
      </c>
      <c r="K946" s="34">
        <f>IF(F946&gt;0, (G946-I946)/F946, "")</f>
        <v/>
      </c>
      <c r="L946" s="35" t="n">
        <v>39.6</v>
      </c>
      <c r="M946" s="34">
        <f>IF(AND(ISNUMBER(L946), L946&gt;0), (J946/L946)*42, "")</f>
        <v/>
      </c>
      <c r="N946" s="34">
        <f>IF(M946&lt;&gt;"", M946/10, "")</f>
        <v/>
      </c>
      <c r="O946" s="34">
        <f>M946</f>
        <v/>
      </c>
      <c r="P946" s="34">
        <f>IF(AND(M946&lt;&gt;"", J946&lt;&gt;""), M946-J946, "")</f>
        <v/>
      </c>
      <c r="Q946" s="41" t="inlineStr">
        <is>
          <t>Matched</t>
        </is>
      </c>
      <c r="R946" s="27" t="inlineStr">
        <is>
          <t>Deductions: Oil: ₹35,090</t>
        </is>
      </c>
    </row>
    <row r="947">
      <c r="A947" s="20" t="n">
        <v>946</v>
      </c>
      <c r="B947" s="21" t="inlineStr">
        <is>
          <t>Reyansh Agro Industries</t>
        </is>
      </c>
      <c r="C947" s="21" t="inlineStr">
        <is>
          <t>INWDMSD27/0927 / PO:0340</t>
        </is>
      </c>
      <c r="D947" s="20" t="inlineStr">
        <is>
          <t>12-06-2026</t>
        </is>
      </c>
      <c r="E947" s="37" t="n">
        <v>9.140000000000001</v>
      </c>
      <c r="F947" s="38" t="n">
        <v>91.40000000000001</v>
      </c>
      <c r="G947" s="39" t="n">
        <v>732091.5</v>
      </c>
      <c r="H947" s="39" t="n">
        <v>732091.5</v>
      </c>
      <c r="I947" s="39" t="n">
        <v>45319.95000000003</v>
      </c>
      <c r="J947" s="39">
        <f>IF(E947&gt;0, (G947-I947)/E947, "")</f>
        <v/>
      </c>
      <c r="K947" s="39">
        <f>IF(F947&gt;0, (G947-I947)/F947, "")</f>
        <v/>
      </c>
      <c r="L947" s="40" t="n">
        <v>39.06</v>
      </c>
      <c r="M947" s="39">
        <f>IF(AND(ISNUMBER(L947), L947&gt;0), (J947/L947)*42, "")</f>
        <v/>
      </c>
      <c r="N947" s="39">
        <f>IF(M947&lt;&gt;"", M947/10, "")</f>
        <v/>
      </c>
      <c r="O947" s="39">
        <f>M947</f>
        <v/>
      </c>
      <c r="P947" s="39">
        <f>IF(AND(M947&lt;&gt;"", J947&lt;&gt;""), M947-J947, "")</f>
        <v/>
      </c>
      <c r="Q947" s="41" t="inlineStr">
        <is>
          <t>Matched</t>
        </is>
      </c>
      <c r="R947" s="21" t="inlineStr">
        <is>
          <t>Deductions: Oil: ₹45,320</t>
        </is>
      </c>
    </row>
    <row r="948">
      <c r="A948" s="26" t="n">
        <v>947</v>
      </c>
      <c r="B948" s="27" t="inlineStr">
        <is>
          <t>Reyansh Agro Industries</t>
        </is>
      </c>
      <c r="C948" s="27" t="inlineStr">
        <is>
          <t>INWDMSD27/0928 / PO:0340</t>
        </is>
      </c>
      <c r="D948" s="26" t="inlineStr">
        <is>
          <t>12-06-2026</t>
        </is>
      </c>
      <c r="E948" s="32" t="n">
        <v>9.15</v>
      </c>
      <c r="F948" s="33" t="n">
        <v>91.5</v>
      </c>
      <c r="G948" s="34" t="n">
        <v>732891.6</v>
      </c>
      <c r="H948" s="34" t="n">
        <v>732891.6</v>
      </c>
      <c r="I948" s="34" t="n">
        <v>41356.02599999995</v>
      </c>
      <c r="J948" s="34">
        <f>IF(E948&gt;0, (G948-I948)/E948, "")</f>
        <v/>
      </c>
      <c r="K948" s="34">
        <f>IF(F948&gt;0, (G948-I948)/F948, "")</f>
        <v/>
      </c>
      <c r="L948" s="35" t="n">
        <v>39.62</v>
      </c>
      <c r="M948" s="34">
        <f>IF(AND(ISNUMBER(L948), L948&gt;0), (J948/L948)*42, "")</f>
        <v/>
      </c>
      <c r="N948" s="34">
        <f>IF(M948&lt;&gt;"", M948/10, "")</f>
        <v/>
      </c>
      <c r="O948" s="34">
        <f>M948</f>
        <v/>
      </c>
      <c r="P948" s="34">
        <f>IF(AND(M948&lt;&gt;"", J948&lt;&gt;""), M948-J948, "")</f>
        <v/>
      </c>
      <c r="Q948" s="41" t="inlineStr">
        <is>
          <t>Matched</t>
        </is>
      </c>
      <c r="R948" s="27" t="inlineStr">
        <is>
          <t>Deductions: Oil: ₹41,356</t>
        </is>
      </c>
    </row>
    <row r="949">
      <c r="A949" s="20" t="n">
        <v>948</v>
      </c>
      <c r="B949" s="21" t="inlineStr">
        <is>
          <t>Reyansh Agro Industries</t>
        </is>
      </c>
      <c r="C949" s="21" t="inlineStr">
        <is>
          <t>INWDMSD27/0929 / PO:0340</t>
        </is>
      </c>
      <c r="D949" s="20" t="inlineStr">
        <is>
          <t>12-06-2026</t>
        </is>
      </c>
      <c r="E949" s="37" t="n">
        <v>9.17</v>
      </c>
      <c r="F949" s="38" t="n">
        <v>91.7</v>
      </c>
      <c r="G949" s="39" t="n">
        <v>734491.8</v>
      </c>
      <c r="H949" s="39" t="n">
        <v>734491.8</v>
      </c>
      <c r="I949" s="39" t="n">
        <v>39872.41200000002</v>
      </c>
      <c r="J949" s="39">
        <f>IF(E949&gt;0, (G949-I949)/E949, "")</f>
        <v/>
      </c>
      <c r="K949" s="39">
        <f>IF(F949&gt;0, (G949-I949)/F949, "")</f>
        <v/>
      </c>
      <c r="L949" s="40" t="n">
        <v>39.51</v>
      </c>
      <c r="M949" s="39">
        <f>IF(AND(ISNUMBER(L949), L949&gt;0), (J949/L949)*42, "")</f>
        <v/>
      </c>
      <c r="N949" s="39">
        <f>IF(M949&lt;&gt;"", M949/10, "")</f>
        <v/>
      </c>
      <c r="O949" s="39">
        <f>M949</f>
        <v/>
      </c>
      <c r="P949" s="39">
        <f>IF(AND(M949&lt;&gt;"", J949&lt;&gt;""), M949-J949, "")</f>
        <v/>
      </c>
      <c r="Q949" s="41" t="inlineStr">
        <is>
          <t>Matched</t>
        </is>
      </c>
      <c r="R949" s="21" t="inlineStr">
        <is>
          <t>Deductions: Oil: ₹39,872</t>
        </is>
      </c>
    </row>
    <row r="950">
      <c r="A950" s="26" t="n">
        <v>949</v>
      </c>
      <c r="B950" s="27" t="inlineStr">
        <is>
          <t>Reyansh Agro Industries</t>
        </is>
      </c>
      <c r="C950" s="27" t="inlineStr">
        <is>
          <t>INWDMSD27/0930 / PO:0340</t>
        </is>
      </c>
      <c r="D950" s="26" t="inlineStr">
        <is>
          <t>12-06-2026</t>
        </is>
      </c>
      <c r="E950" s="32" t="n">
        <v>9.17</v>
      </c>
      <c r="F950" s="33" t="n">
        <v>91.7</v>
      </c>
      <c r="G950" s="34" t="n">
        <v>734491.8</v>
      </c>
      <c r="H950" s="34" t="n">
        <v>734491.8</v>
      </c>
      <c r="I950" s="34" t="n">
        <v>45993.17700000005</v>
      </c>
      <c r="J950" s="34">
        <f>IF(E950&gt;0, (G950-I950)/E950, "")</f>
        <v/>
      </c>
      <c r="K950" s="34">
        <f>IF(F950&gt;0, (G950-I950)/F950, "")</f>
        <v/>
      </c>
      <c r="L950" s="35" t="n">
        <v>39.32</v>
      </c>
      <c r="M950" s="34">
        <f>IF(AND(ISNUMBER(L950), L950&gt;0), (J950/L950)*42, "")</f>
        <v/>
      </c>
      <c r="N950" s="34">
        <f>IF(M950&lt;&gt;"", M950/10, "")</f>
        <v/>
      </c>
      <c r="O950" s="34">
        <f>M950</f>
        <v/>
      </c>
      <c r="P950" s="34">
        <f>IF(AND(M950&lt;&gt;"", J950&lt;&gt;""), M950-J950, "")</f>
        <v/>
      </c>
      <c r="Q950" s="41" t="inlineStr">
        <is>
          <t>Matched</t>
        </is>
      </c>
      <c r="R950" s="27" t="inlineStr">
        <is>
          <t>Deductions: Oil: ₹45,993</t>
        </is>
      </c>
    </row>
    <row r="951">
      <c r="A951" s="20" t="n">
        <v>950</v>
      </c>
      <c r="B951" s="21" t="inlineStr">
        <is>
          <t>Reyansh Agro Industries</t>
        </is>
      </c>
      <c r="C951" s="21" t="inlineStr">
        <is>
          <t>INWDMSD27/0931 / PO:0340</t>
        </is>
      </c>
      <c r="D951" s="20" t="inlineStr">
        <is>
          <t>12-06-2026</t>
        </is>
      </c>
      <c r="E951" s="37" t="n">
        <v>9.109999999999999</v>
      </c>
      <c r="F951" s="38" t="n">
        <v>91.09999999999999</v>
      </c>
      <c r="G951" s="39" t="n">
        <v>728891.1</v>
      </c>
      <c r="H951" s="39" t="n">
        <v>728891.1</v>
      </c>
      <c r="I951" s="39" t="n">
        <v>44948.28450000005</v>
      </c>
      <c r="J951" s="39">
        <f>IF(E951&gt;0, (G951-I951)/E951, "")</f>
        <v/>
      </c>
      <c r="K951" s="39">
        <f>IF(F951&gt;0, (G951-I951)/F951, "")</f>
        <v/>
      </c>
      <c r="L951" s="40" t="n">
        <v>39.54</v>
      </c>
      <c r="M951" s="39">
        <f>IF(AND(ISNUMBER(L951), L951&gt;0), (J951/L951)*42, "")</f>
        <v/>
      </c>
      <c r="N951" s="39">
        <f>IF(M951&lt;&gt;"", M951/10, "")</f>
        <v/>
      </c>
      <c r="O951" s="39">
        <f>M951</f>
        <v/>
      </c>
      <c r="P951" s="39">
        <f>IF(AND(M951&lt;&gt;"", J951&lt;&gt;""), M951-J951, "")</f>
        <v/>
      </c>
      <c r="Q951" s="41" t="inlineStr">
        <is>
          <t>Matched</t>
        </is>
      </c>
      <c r="R951" s="21" t="inlineStr">
        <is>
          <t>Deductions: Oil: ₹44,948</t>
        </is>
      </c>
    </row>
    <row r="952">
      <c r="A952" s="26" t="n">
        <v>951</v>
      </c>
      <c r="B952" s="27" t="inlineStr">
        <is>
          <t>Mittal Trading Company</t>
        </is>
      </c>
      <c r="C952" s="27" t="inlineStr">
        <is>
          <t>INWDMSD27/0932 / PO:0348</t>
        </is>
      </c>
      <c r="D952" s="26" t="inlineStr">
        <is>
          <t>12-06-2026</t>
        </is>
      </c>
      <c r="E952" s="32" t="n">
        <v>30.34</v>
      </c>
      <c r="F952" s="33" t="n">
        <v>303.4</v>
      </c>
      <c r="G952" s="34" t="n">
        <v>2428800</v>
      </c>
      <c r="H952" s="34" t="n">
        <v>2428800</v>
      </c>
      <c r="I952" s="34" t="n">
        <v>122598.96</v>
      </c>
      <c r="J952" s="34">
        <f>IF(E952&gt;0, (G952-I952)/E952, "")</f>
        <v/>
      </c>
      <c r="K952" s="34">
        <f>IF(F952&gt;0, (G952-I952)/F952, "")</f>
        <v/>
      </c>
      <c r="L952" s="35" t="n">
        <v>40.18</v>
      </c>
      <c r="M952" s="34">
        <f>IF(AND(ISNUMBER(L952), L952&gt;0), (J952/L952)*42, "")</f>
        <v/>
      </c>
      <c r="N952" s="34">
        <f>IF(M952&lt;&gt;"", M952/10, "")</f>
        <v/>
      </c>
      <c r="O952" s="34">
        <f>M952</f>
        <v/>
      </c>
      <c r="P952" s="34">
        <f>IF(AND(M952&lt;&gt;"", J952&lt;&gt;""), M952-J952, "")</f>
        <v/>
      </c>
      <c r="Q952" s="41" t="inlineStr">
        <is>
          <t>Matched</t>
        </is>
      </c>
      <c r="R952" s="27" t="inlineStr">
        <is>
          <t>Deductions: Oil: ₹105,248, Shortage: ₹1,600, Bardana: ₹5,550</t>
        </is>
      </c>
    </row>
    <row r="953">
      <c r="A953" s="20" t="n">
        <v>952</v>
      </c>
      <c r="B953" s="21" t="inlineStr">
        <is>
          <t>Reyansh Agro Industries</t>
        </is>
      </c>
      <c r="C953" s="21" t="inlineStr">
        <is>
          <t>INWDMSD27/0933 / PO:0340</t>
        </is>
      </c>
      <c r="D953" s="20" t="inlineStr">
        <is>
          <t>12-06-2026</t>
        </is>
      </c>
      <c r="E953" s="37" t="n">
        <v>9.16</v>
      </c>
      <c r="F953" s="38" t="n">
        <v>91.59999999999999</v>
      </c>
      <c r="G953" s="39" t="n">
        <v>733691.7</v>
      </c>
      <c r="H953" s="39" t="n">
        <v>733691.7</v>
      </c>
      <c r="I953" s="39" t="n">
        <v>44370.87899999998</v>
      </c>
      <c r="J953" s="39">
        <f>IF(E953&gt;0, (G953-I953)/E953, "")</f>
        <v/>
      </c>
      <c r="K953" s="39">
        <f>IF(F953&gt;0, (G953-I953)/F953, "")</f>
        <v/>
      </c>
      <c r="L953" s="40" t="n">
        <v>39.21</v>
      </c>
      <c r="M953" s="39">
        <f>IF(AND(ISNUMBER(L953), L953&gt;0), (J953/L953)*42, "")</f>
        <v/>
      </c>
      <c r="N953" s="39">
        <f>IF(M953&lt;&gt;"", M953/10, "")</f>
        <v/>
      </c>
      <c r="O953" s="39">
        <f>M953</f>
        <v/>
      </c>
      <c r="P953" s="39">
        <f>IF(AND(M953&lt;&gt;"", J953&lt;&gt;""), M953-J953, "")</f>
        <v/>
      </c>
      <c r="Q953" s="41" t="inlineStr">
        <is>
          <t>Matched</t>
        </is>
      </c>
      <c r="R953" s="21" t="inlineStr">
        <is>
          <t>Deductions: Oil: ₹44,371</t>
        </is>
      </c>
    </row>
    <row r="954">
      <c r="A954" s="26" t="n">
        <v>953</v>
      </c>
      <c r="B954" s="27" t="inlineStr">
        <is>
          <t>Reyansh Agro Industries</t>
        </is>
      </c>
      <c r="C954" s="27" t="inlineStr">
        <is>
          <t>INWDMSD27/0935 / PO:0340</t>
        </is>
      </c>
      <c r="D954" s="26" t="inlineStr">
        <is>
          <t>12-06-2026</t>
        </is>
      </c>
      <c r="E954" s="32" t="n">
        <v>9.120000000000001</v>
      </c>
      <c r="F954" s="33" t="n">
        <v>91.2</v>
      </c>
      <c r="G954" s="34" t="n">
        <v>730491.3</v>
      </c>
      <c r="H954" s="34" t="n">
        <v>730491.3</v>
      </c>
      <c r="I954" s="34" t="n">
        <v>42264.1395</v>
      </c>
      <c r="J954" s="34">
        <f>IF(E954&gt;0, (G954-I954)/E954, "")</f>
        <v/>
      </c>
      <c r="K954" s="34">
        <f>IF(F954&gt;0, (G954-I954)/F954, "")</f>
        <v/>
      </c>
      <c r="L954" s="35" t="n">
        <v>39.62</v>
      </c>
      <c r="M954" s="34">
        <f>IF(AND(ISNUMBER(L954), L954&gt;0), (J954/L954)*42, "")</f>
        <v/>
      </c>
      <c r="N954" s="34">
        <f>IF(M954&lt;&gt;"", M954/10, "")</f>
        <v/>
      </c>
      <c r="O954" s="34">
        <f>M954</f>
        <v/>
      </c>
      <c r="P954" s="34">
        <f>IF(AND(M954&lt;&gt;"", J954&lt;&gt;""), M954-J954, "")</f>
        <v/>
      </c>
      <c r="Q954" s="41" t="inlineStr">
        <is>
          <t>Matched</t>
        </is>
      </c>
      <c r="R954" s="27" t="inlineStr">
        <is>
          <t>Deductions: Oil: ₹42,264</t>
        </is>
      </c>
    </row>
    <row r="955">
      <c r="A955" s="20" t="n">
        <v>954</v>
      </c>
      <c r="B955" s="21" t="inlineStr">
        <is>
          <t>Reyansh Agro Industries</t>
        </is>
      </c>
      <c r="C955" s="21" t="inlineStr">
        <is>
          <t>INWDMSD27/0936 / PO:0340</t>
        </is>
      </c>
      <c r="D955" s="20" t="inlineStr">
        <is>
          <t>12-06-2026</t>
        </is>
      </c>
      <c r="E955" s="37" t="n">
        <v>9.129999999999999</v>
      </c>
      <c r="F955" s="38" t="n">
        <v>91.3</v>
      </c>
      <c r="G955" s="39" t="n">
        <v>729691.2</v>
      </c>
      <c r="H955" s="39" t="n">
        <v>729691.2</v>
      </c>
      <c r="I955" s="39" t="n">
        <v>30925.00800000002</v>
      </c>
      <c r="J955" s="39">
        <f>IF(E955&gt;0, (G955-I955)/E955, "")</f>
        <v/>
      </c>
      <c r="K955" s="39">
        <f>IF(F955&gt;0, (G955-I955)/F955, "")</f>
        <v/>
      </c>
      <c r="L955" s="40" t="n">
        <v>39.89</v>
      </c>
      <c r="M955" s="39">
        <f>IF(AND(ISNUMBER(L955), L955&gt;0), (J955/L955)*42, "")</f>
        <v/>
      </c>
      <c r="N955" s="39">
        <f>IF(M955&lt;&gt;"", M955/10, "")</f>
        <v/>
      </c>
      <c r="O955" s="39">
        <f>M955</f>
        <v/>
      </c>
      <c r="P955" s="39">
        <f>IF(AND(M955&lt;&gt;"", J955&lt;&gt;""), M955-J955, "")</f>
        <v/>
      </c>
      <c r="Q955" s="41" t="inlineStr">
        <is>
          <t>Matched</t>
        </is>
      </c>
      <c r="R955" s="21" t="inlineStr">
        <is>
          <t>Deductions: Oil: ₹30,925</t>
        </is>
      </c>
    </row>
    <row r="956">
      <c r="A956" s="26" t="n">
        <v>955</v>
      </c>
      <c r="B956" s="27" t="inlineStr">
        <is>
          <t>Reyansh Agro Industries</t>
        </is>
      </c>
      <c r="C956" s="27" t="inlineStr">
        <is>
          <t>INWDMSD27/0934 / PO:0340</t>
        </is>
      </c>
      <c r="D956" s="26" t="inlineStr">
        <is>
          <t>12-06-2026</t>
        </is>
      </c>
      <c r="E956" s="32" t="n">
        <v>9.129999999999999</v>
      </c>
      <c r="F956" s="33" t="n">
        <v>91.3</v>
      </c>
      <c r="G956" s="34" t="n">
        <v>731291.4</v>
      </c>
      <c r="H956" s="34" t="n">
        <v>731291.4</v>
      </c>
      <c r="I956" s="34" t="n">
        <v>39524.55900000006</v>
      </c>
      <c r="J956" s="34">
        <f>IF(E956&gt;0, (G956-I956)/E956, "")</f>
        <v/>
      </c>
      <c r="K956" s="34">
        <f>IF(F956&gt;0, (G956-I956)/F956, "")</f>
        <v/>
      </c>
      <c r="L956" s="35" t="n">
        <v>39.57</v>
      </c>
      <c r="M956" s="34">
        <f>IF(AND(ISNUMBER(L956), L956&gt;0), (J956/L956)*42, "")</f>
        <v/>
      </c>
      <c r="N956" s="34">
        <f>IF(M956&lt;&gt;"", M956/10, "")</f>
        <v/>
      </c>
      <c r="O956" s="34">
        <f>M956</f>
        <v/>
      </c>
      <c r="P956" s="34">
        <f>IF(AND(M956&lt;&gt;"", J956&lt;&gt;""), M956-J956, "")</f>
        <v/>
      </c>
      <c r="Q956" s="41" t="inlineStr">
        <is>
          <t>Matched</t>
        </is>
      </c>
      <c r="R956" s="27" t="inlineStr">
        <is>
          <t>Deductions: Oil: ₹39,525</t>
        </is>
      </c>
    </row>
    <row r="957">
      <c r="A957" s="20" t="n">
        <v>956</v>
      </c>
      <c r="B957" s="21" t="inlineStr">
        <is>
          <t>Reyansh Agro Industries</t>
        </is>
      </c>
      <c r="C957" s="21" t="inlineStr">
        <is>
          <t>INWDMSD27/0938 / PO:0340</t>
        </is>
      </c>
      <c r="D957" s="20" t="inlineStr">
        <is>
          <t>12-06-2026</t>
        </is>
      </c>
      <c r="E957" s="37" t="n">
        <v>9.15</v>
      </c>
      <c r="F957" s="38" t="n">
        <v>91.5</v>
      </c>
      <c r="G957" s="39" t="n">
        <v>733691.7</v>
      </c>
      <c r="H957" s="39" t="n">
        <v>733691.7</v>
      </c>
      <c r="I957" s="39" t="n">
        <v>29857.06500000005</v>
      </c>
      <c r="J957" s="39">
        <f>IF(E957&gt;0, (G957-I957)/E957, "")</f>
        <v/>
      </c>
      <c r="K957" s="39">
        <f>IF(F957&gt;0, (G957-I957)/F957, "")</f>
        <v/>
      </c>
      <c r="L957" s="40" t="n">
        <v>40.18</v>
      </c>
      <c r="M957" s="39">
        <f>IF(AND(ISNUMBER(L957), L957&gt;0), (J957/L957)*42, "")</f>
        <v/>
      </c>
      <c r="N957" s="39">
        <f>IF(M957&lt;&gt;"", M957/10, "")</f>
        <v/>
      </c>
      <c r="O957" s="39">
        <f>M957</f>
        <v/>
      </c>
      <c r="P957" s="39">
        <f>IF(AND(M957&lt;&gt;"", J957&lt;&gt;""), M957-J957, "")</f>
        <v/>
      </c>
      <c r="Q957" s="41" t="inlineStr">
        <is>
          <t>Matched</t>
        </is>
      </c>
      <c r="R957" s="21" t="inlineStr">
        <is>
          <t>Deductions: Oil: ₹29,697, Shortage: ₹160</t>
        </is>
      </c>
    </row>
    <row r="958">
      <c r="A958" s="26" t="n">
        <v>957</v>
      </c>
      <c r="B958" s="27" t="inlineStr">
        <is>
          <t>Reyansh Agro Industries</t>
        </is>
      </c>
      <c r="C958" s="27" t="inlineStr">
        <is>
          <t>INWDMSD27/0939 / PO:0340</t>
        </is>
      </c>
      <c r="D958" s="26" t="inlineStr">
        <is>
          <t>12-06-2026</t>
        </is>
      </c>
      <c r="E958" s="32" t="n">
        <v>9.18</v>
      </c>
      <c r="F958" s="33" t="n">
        <v>91.8</v>
      </c>
      <c r="G958" s="34" t="n">
        <v>734491.8</v>
      </c>
      <c r="H958" s="34" t="n">
        <v>734491.8</v>
      </c>
      <c r="I958" s="34" t="n">
        <v>33751.647</v>
      </c>
      <c r="J958" s="34">
        <f>IF(E958&gt;0, (G958-I958)/E958, "")</f>
        <v/>
      </c>
      <c r="K958" s="34">
        <f>IF(F958&gt;0, (G958-I958)/F958, "")</f>
        <v/>
      </c>
      <c r="L958" s="35" t="n">
        <v>39.97</v>
      </c>
      <c r="M958" s="34">
        <f>IF(AND(ISNUMBER(L958), L958&gt;0), (J958/L958)*42, "")</f>
        <v/>
      </c>
      <c r="N958" s="34">
        <f>IF(M958&lt;&gt;"", M958/10, "")</f>
        <v/>
      </c>
      <c r="O958" s="34">
        <f>M958</f>
        <v/>
      </c>
      <c r="P958" s="34">
        <f>IF(AND(M958&lt;&gt;"", J958&lt;&gt;""), M958-J958, "")</f>
        <v/>
      </c>
      <c r="Q958" s="41" t="inlineStr">
        <is>
          <t>Matched</t>
        </is>
      </c>
      <c r="R958" s="27" t="inlineStr">
        <is>
          <t>Deductions: Oil: ₹33,752</t>
        </is>
      </c>
    </row>
    <row r="959">
      <c r="A959" s="20" t="n">
        <v>958</v>
      </c>
      <c r="B959" s="21" t="inlineStr">
        <is>
          <t>Reyansh Agro Industries</t>
        </is>
      </c>
      <c r="C959" s="21" t="inlineStr">
        <is>
          <t>INWDMSD27/0940 / PO:0340</t>
        </is>
      </c>
      <c r="D959" s="20" t="inlineStr">
        <is>
          <t>12-06-2026</t>
        </is>
      </c>
      <c r="E959" s="37" t="n">
        <v>8.32</v>
      </c>
      <c r="F959" s="38" t="n">
        <v>83.2</v>
      </c>
      <c r="G959" s="39" t="n">
        <v>664883.1</v>
      </c>
      <c r="H959" s="39" t="n">
        <v>664883.1</v>
      </c>
      <c r="I959" s="39" t="n">
        <v>26437.01850000003</v>
      </c>
      <c r="J959" s="39">
        <f>IF(E959&gt;0, (G959-I959)/E959, "")</f>
        <v/>
      </c>
      <c r="K959" s="39">
        <f>IF(F959&gt;0, (G959-I959)/F959, "")</f>
        <v/>
      </c>
      <c r="L959" s="40" t="n">
        <v>40.04</v>
      </c>
      <c r="M959" s="39">
        <f>IF(AND(ISNUMBER(L959), L959&gt;0), (J959/L959)*42, "")</f>
        <v/>
      </c>
      <c r="N959" s="39">
        <f>IF(M959&lt;&gt;"", M959/10, "")</f>
        <v/>
      </c>
      <c r="O959" s="39">
        <f>M959</f>
        <v/>
      </c>
      <c r="P959" s="39">
        <f>IF(AND(M959&lt;&gt;"", J959&lt;&gt;""), M959-J959, "")</f>
        <v/>
      </c>
      <c r="Q959" s="41" t="inlineStr">
        <is>
          <t>Matched</t>
        </is>
      </c>
      <c r="R959" s="21" t="inlineStr">
        <is>
          <t>Deductions: Oil: ₹26,437</t>
        </is>
      </c>
    </row>
    <row r="960">
      <c r="A960" s="26" t="n">
        <v>959</v>
      </c>
      <c r="B960" s="27" t="inlineStr">
        <is>
          <t>Shyam Traders</t>
        </is>
      </c>
      <c r="C960" s="27" t="inlineStr">
        <is>
          <t>INWDMSD27/0941 / PO:0346</t>
        </is>
      </c>
      <c r="D960" s="26" t="inlineStr">
        <is>
          <t>13-06-2026</t>
        </is>
      </c>
      <c r="E960" s="32" t="n">
        <v>14.96</v>
      </c>
      <c r="F960" s="33" t="n">
        <v>149.6</v>
      </c>
      <c r="G960" s="34" t="n">
        <v>1201345.31</v>
      </c>
      <c r="H960" s="34" t="n">
        <v>1200400</v>
      </c>
      <c r="I960" s="34" t="n">
        <v>74295.5347619048</v>
      </c>
      <c r="J960" s="34">
        <f>IF(E960&gt;0, (G960-I960)/E960, "")</f>
        <v/>
      </c>
      <c r="K960" s="34">
        <f>IF(F960&gt;0, (G960-I960)/F960, "")</f>
        <v/>
      </c>
      <c r="L960" s="35" t="n">
        <v>39.79</v>
      </c>
      <c r="M960" s="34">
        <f>IF(AND(ISNUMBER(L960), L960&gt;0), (J960/L960)*42, "")</f>
        <v/>
      </c>
      <c r="N960" s="34">
        <f>IF(M960&lt;&gt;"", M960/10, "")</f>
        <v/>
      </c>
      <c r="O960" s="34">
        <f>M960</f>
        <v/>
      </c>
      <c r="P960" s="34">
        <f>IF(AND(M960&lt;&gt;"", J960&lt;&gt;""), M960-J960, "")</f>
        <v/>
      </c>
      <c r="Q960" s="36" t="inlineStr">
        <is>
          <t>Amount Discrepancy</t>
        </is>
      </c>
      <c r="R960" s="27" t="inlineStr">
        <is>
          <t>Debit Y vs Lab AN diff: ₹-945.31 | Deductions: Oil: ₹63,164, Shortage: ₹3,600, Bardana: ₹2,625, Brokerage: ₹945</t>
        </is>
      </c>
    </row>
    <row r="961">
      <c r="A961" s="20" t="n">
        <v>960</v>
      </c>
      <c r="B961" s="21" t="inlineStr">
        <is>
          <t>Shyam Traders</t>
        </is>
      </c>
      <c r="C961" s="21" t="inlineStr">
        <is>
          <t>INWDMSD27/0942 / PO:0346</t>
        </is>
      </c>
      <c r="D961" s="20" t="inlineStr">
        <is>
          <t>13-06-2026</t>
        </is>
      </c>
      <c r="E961" s="37" t="n">
        <v>16.08</v>
      </c>
      <c r="F961" s="38" t="n">
        <v>160.8</v>
      </c>
      <c r="G961" s="39" t="n">
        <v>1291864.91</v>
      </c>
      <c r="H961" s="39" t="n">
        <v>1290800</v>
      </c>
      <c r="I961" s="39" t="n">
        <v>80956.44333333343</v>
      </c>
      <c r="J961" s="39">
        <f>IF(E961&gt;0, (G961-I961)/E961, "")</f>
        <v/>
      </c>
      <c r="K961" s="39">
        <f>IF(F961&gt;0, (G961-I961)/F961, "")</f>
        <v/>
      </c>
      <c r="L961" s="40" t="n">
        <v>39.83</v>
      </c>
      <c r="M961" s="39">
        <f>IF(AND(ISNUMBER(L961), L961&gt;0), (J961/L961)*42, "")</f>
        <v/>
      </c>
      <c r="N961" s="39">
        <f>IF(M961&lt;&gt;"", M961/10, "")</f>
        <v/>
      </c>
      <c r="O961" s="39">
        <f>M961</f>
        <v/>
      </c>
      <c r="P961" s="39">
        <f>IF(AND(M961&lt;&gt;"", J961&lt;&gt;""), M961-J961, "")</f>
        <v/>
      </c>
      <c r="Q961" s="36" t="inlineStr">
        <is>
          <t>Amount Discrepancy</t>
        </is>
      </c>
      <c r="R961" s="21" t="inlineStr">
        <is>
          <t>Debit Y vs Lab AN diff: ₹-1,064.91 | Deductions: Oil: ₹67,613, Shortage: ₹4,400, Bardana: ₹2,715, Brokerage: ₹1,065</t>
        </is>
      </c>
    </row>
    <row r="962">
      <c r="A962" s="26" t="n">
        <v>961</v>
      </c>
      <c r="B962" s="27" t="inlineStr">
        <is>
          <t>FARMART SERVICE PVT LTD.</t>
        </is>
      </c>
      <c r="C962" s="27" t="inlineStr">
        <is>
          <t>INWDMSD27/0944 / PO:0350</t>
        </is>
      </c>
      <c r="D962" s="26" t="inlineStr">
        <is>
          <t>13-06-2026</t>
        </is>
      </c>
      <c r="E962" s="32" t="n">
        <v>23.75</v>
      </c>
      <c r="F962" s="33" t="n">
        <v>237.5</v>
      </c>
      <c r="G962" s="34" t="n">
        <v>2020400</v>
      </c>
      <c r="H962" s="34" t="n">
        <v>1900000</v>
      </c>
      <c r="I962" s="34" t="n">
        <v>142268.5714285715</v>
      </c>
      <c r="J962" s="34">
        <f>IF(E962&gt;0, (G962-I962)/E962, "")</f>
        <v/>
      </c>
      <c r="K962" s="34">
        <f>IF(F962&gt;0, (G962-I962)/F962, "")</f>
        <v/>
      </c>
      <c r="L962" s="35" t="n">
        <v>39.15</v>
      </c>
      <c r="M962" s="34">
        <f>IF(AND(ISNUMBER(L962), L962&gt;0), (J962/L962)*42, "")</f>
        <v/>
      </c>
      <c r="N962" s="34">
        <f>IF(M962&lt;&gt;"", M962/10, "")</f>
        <v/>
      </c>
      <c r="O962" s="34">
        <f>M962</f>
        <v/>
      </c>
      <c r="P962" s="34">
        <f>IF(AND(M962&lt;&gt;"", J962&lt;&gt;""), M962-J962, "")</f>
        <v/>
      </c>
      <c r="Q962" s="36" t="inlineStr">
        <is>
          <t>Amount Discrepancy</t>
        </is>
      </c>
      <c r="R962" s="27" t="inlineStr">
        <is>
          <t>Debit Y vs Lab AN diff: ₹-120,400.00 | Deductions: Oil: ₹128,929, Bardana: ₹4,410</t>
        </is>
      </c>
    </row>
    <row r="963">
      <c r="A963" s="20" t="n">
        <v>962</v>
      </c>
      <c r="B963" s="21" t="inlineStr">
        <is>
          <t>Kapil Agro Industries</t>
        </is>
      </c>
      <c r="C963" s="21" t="inlineStr">
        <is>
          <t>INWDMSD27/0945 / PO:0347</t>
        </is>
      </c>
      <c r="D963" s="20" t="inlineStr">
        <is>
          <t>13-06-2026</t>
        </is>
      </c>
      <c r="E963" s="37" t="n">
        <v>15.2</v>
      </c>
      <c r="F963" s="38" t="n">
        <v>152</v>
      </c>
      <c r="G963" s="39" t="n">
        <v>1217600</v>
      </c>
      <c r="H963" s="39" t="n">
        <v>1217600</v>
      </c>
      <c r="I963" s="39" t="n">
        <v>74448.97142857141</v>
      </c>
      <c r="J963" s="39">
        <f>IF(E963&gt;0, (G963-I963)/E963, "")</f>
        <v/>
      </c>
      <c r="K963" s="39">
        <f>IF(F963&gt;0, (G963-I963)/F963, "")</f>
        <v/>
      </c>
      <c r="L963" s="40" t="n">
        <v>39.75</v>
      </c>
      <c r="M963" s="39">
        <f>IF(AND(ISNUMBER(L963), L963&gt;0), (J963/L963)*42, "")</f>
        <v/>
      </c>
      <c r="N963" s="39">
        <f>IF(M963&lt;&gt;"", M963/10, "")</f>
        <v/>
      </c>
      <c r="O963" s="39">
        <f>M963</f>
        <v/>
      </c>
      <c r="P963" s="39">
        <f>IF(AND(M963&lt;&gt;"", J963&lt;&gt;""), M963-J963, "")</f>
        <v/>
      </c>
      <c r="Q963" s="41" t="inlineStr">
        <is>
          <t>Matched</t>
        </is>
      </c>
      <c r="R963" s="21" t="inlineStr">
        <is>
          <t>Deductions: Oil: ₹65,229, Shortage: ₹1,600, Bardana: ₹2,750</t>
        </is>
      </c>
    </row>
    <row r="964">
      <c r="A964" s="26" t="n">
        <v>963</v>
      </c>
      <c r="B964" s="27" t="inlineStr">
        <is>
          <t>Tetarwal Trading Company</t>
        </is>
      </c>
      <c r="C964" s="27" t="inlineStr">
        <is>
          <t>INWDMSD27/0943 / PO:0342</t>
        </is>
      </c>
      <c r="D964" s="26" t="inlineStr">
        <is>
          <t>13-06-2026</t>
        </is>
      </c>
      <c r="E964" s="32" t="n">
        <v>44.83</v>
      </c>
      <c r="F964" s="33" t="n">
        <v>448.3</v>
      </c>
      <c r="G964" s="34" t="n">
        <v>3607237.5</v>
      </c>
      <c r="H964" s="34" t="n">
        <v>3607237.5</v>
      </c>
      <c r="I964" s="34" t="n">
        <v>190409.3160714283</v>
      </c>
      <c r="J964" s="34">
        <f>IF(E964&gt;0, (G964-I964)/E964, "")</f>
        <v/>
      </c>
      <c r="K964" s="34">
        <f>IF(F964&gt;0, (G964-I964)/F964, "")</f>
        <v/>
      </c>
      <c r="L964" s="35" t="n">
        <v>40.52</v>
      </c>
      <c r="M964" s="34">
        <f>IF(AND(ISNUMBER(L964), L964&gt;0), (J964/L964)*42, "")</f>
        <v/>
      </c>
      <c r="N964" s="34">
        <f>IF(M964&lt;&gt;"", M964/10, "")</f>
        <v/>
      </c>
      <c r="O964" s="34">
        <f>M964</f>
        <v/>
      </c>
      <c r="P964" s="34">
        <f>IF(AND(M964&lt;&gt;"", J964&lt;&gt;""), M964-J964, "")</f>
        <v/>
      </c>
      <c r="Q964" s="41" t="inlineStr">
        <is>
          <t>Matched</t>
        </is>
      </c>
      <c r="R964" s="27" t="inlineStr">
        <is>
          <t>Deductions: Oil: ₹127,112, Shortage: ₹9,630, Bardana: ₹9,515, Brokerage: ₹6,293</t>
        </is>
      </c>
    </row>
    <row r="965">
      <c r="A965" s="20" t="n">
        <v>964</v>
      </c>
      <c r="B965" s="21" t="inlineStr">
        <is>
          <t>Aggarwal Trading Company</t>
        </is>
      </c>
      <c r="C965" s="21" t="inlineStr">
        <is>
          <t>INWDMSD27/0946 / PO:0352</t>
        </is>
      </c>
      <c r="D965" s="20" t="inlineStr">
        <is>
          <t>13-06-2026</t>
        </is>
      </c>
      <c r="E965" s="37" t="n">
        <v>12.08</v>
      </c>
      <c r="F965" s="38" t="n">
        <v>120.8</v>
      </c>
      <c r="G965" s="39" t="n">
        <v>963142.5</v>
      </c>
      <c r="H965" s="39" t="n">
        <v>963142.5</v>
      </c>
      <c r="I965" s="39" t="n">
        <v>62917.81457142861</v>
      </c>
      <c r="J965" s="39">
        <f>IF(E965&gt;0, (G965-I965)/E965, "")</f>
        <v/>
      </c>
      <c r="K965" s="39">
        <f>IF(F965&gt;0, (G965-I965)/F965, "")</f>
        <v/>
      </c>
      <c r="L965" s="40" t="n">
        <v>39.65</v>
      </c>
      <c r="M965" s="39">
        <f>IF(AND(ISNUMBER(L965), L965&gt;0), (J965/L965)*42, "")</f>
        <v/>
      </c>
      <c r="N965" s="39">
        <f>IF(M965&lt;&gt;"", M965/10, "")</f>
        <v/>
      </c>
      <c r="O965" s="39">
        <f>M965</f>
        <v/>
      </c>
      <c r="P965" s="39">
        <f>IF(AND(M965&lt;&gt;"", J965&lt;&gt;""), M965-J965, "")</f>
        <v/>
      </c>
      <c r="Q965" s="41" t="inlineStr">
        <is>
          <t>Matched</t>
        </is>
      </c>
      <c r="R965" s="21" t="inlineStr">
        <is>
          <t>Deductions: Oil: ₹53,890, Shortage: ₹2,782, Bardana: ₹2,200</t>
        </is>
      </c>
    </row>
    <row r="966">
      <c r="A966" s="26" t="n">
        <v>965</v>
      </c>
      <c r="B966" s="27" t="inlineStr">
        <is>
          <t>Umesh Kumar &amp; Sons</t>
        </is>
      </c>
      <c r="C966" s="27" t="inlineStr">
        <is>
          <t>INWDMSD27/0947 / PO:0351</t>
        </is>
      </c>
      <c r="D966" s="26" t="inlineStr">
        <is>
          <t>13-06-2026</t>
        </is>
      </c>
      <c r="E966" s="32" t="n">
        <v>24.78</v>
      </c>
      <c r="F966" s="33" t="n">
        <v>247.8</v>
      </c>
      <c r="G966" s="34" t="n">
        <v>1980800</v>
      </c>
      <c r="H966" s="34" t="n">
        <v>1980800</v>
      </c>
      <c r="I966" s="34" t="n">
        <v>136320.9638095236</v>
      </c>
      <c r="J966" s="34">
        <f>IF(E966&gt;0, (G966-I966)/E966, "")</f>
        <v/>
      </c>
      <c r="K966" s="34">
        <f>IF(F966&gt;0, (G966-I966)/F966, "")</f>
        <v/>
      </c>
      <c r="L966" s="35" t="n">
        <v>39.52</v>
      </c>
      <c r="M966" s="34">
        <f>IF(AND(ISNUMBER(L966), L966&gt;0), (J966/L966)*42, "")</f>
        <v/>
      </c>
      <c r="N966" s="34">
        <f>IF(M966&lt;&gt;"", M966/10, "")</f>
        <v/>
      </c>
      <c r="O966" s="34">
        <f>M966</f>
        <v/>
      </c>
      <c r="P966" s="34">
        <f>IF(AND(M966&lt;&gt;"", J966&lt;&gt;""), M966-J966, "")</f>
        <v/>
      </c>
      <c r="Q966" s="41" t="inlineStr">
        <is>
          <t>Matched</t>
        </is>
      </c>
      <c r="R966" s="27" t="inlineStr">
        <is>
          <t>Deductions: Oil: ₹116,962, Bardana: ₹5,890</t>
        </is>
      </c>
    </row>
    <row r="967">
      <c r="A967" s="20" t="n">
        <v>966</v>
      </c>
      <c r="B967" s="21" t="inlineStr">
        <is>
          <t>Shree Ganpati Industries</t>
        </is>
      </c>
      <c r="C967" s="21" t="inlineStr">
        <is>
          <t>INWDMSD27/0948 / PO:0345</t>
        </is>
      </c>
      <c r="D967" s="20" t="inlineStr">
        <is>
          <t>13-06-2026</t>
        </is>
      </c>
      <c r="E967" s="37" t="n">
        <v>34.98</v>
      </c>
      <c r="F967" s="38" t="n">
        <v>349.8</v>
      </c>
      <c r="G967" s="39" t="n">
        <v>2801474.35</v>
      </c>
      <c r="H967" s="39" t="n">
        <v>2799200</v>
      </c>
      <c r="I967" s="39" t="n">
        <v>178274.5309523809</v>
      </c>
      <c r="J967" s="39">
        <f>IF(E967&gt;0, (G967-I967)/E967, "")</f>
        <v/>
      </c>
      <c r="K967" s="39">
        <f>IF(F967&gt;0, (G967-I967)/F967, "")</f>
        <v/>
      </c>
      <c r="L967" s="40" t="n">
        <v>39.64</v>
      </c>
      <c r="M967" s="39">
        <f>IF(AND(ISNUMBER(L967), L967&gt;0), (J967/L967)*42, "")</f>
        <v/>
      </c>
      <c r="N967" s="39">
        <f>IF(M967&lt;&gt;"", M967/10, "")</f>
        <v/>
      </c>
      <c r="O967" s="39">
        <f>M967</f>
        <v/>
      </c>
      <c r="P967" s="39">
        <f>IF(AND(M967&lt;&gt;"", J967&lt;&gt;""), M967-J967, "")</f>
        <v/>
      </c>
      <c r="Q967" s="36" t="inlineStr">
        <is>
          <t>Amount Discrepancy</t>
        </is>
      </c>
      <c r="R967" s="21" t="inlineStr">
        <is>
          <t>Debit Y vs Lab AN diff: ₹-2,274.35 | Deductions: Oil: ₹157,288, Shortage: ₹800, Bardana: ₹6,715, Brokerage: ₹2,274</t>
        </is>
      </c>
    </row>
    <row r="968">
      <c r="A968" s="26" t="n">
        <v>967</v>
      </c>
      <c r="B968" s="27" t="inlineStr">
        <is>
          <t>Aggarwal Trading Company</t>
        </is>
      </c>
      <c r="C968" s="27" t="inlineStr">
        <is>
          <t>INWDMSD27/0949 / PO:0352</t>
        </is>
      </c>
      <c r="D968" s="26" t="inlineStr">
        <is>
          <t>14-06-2026</t>
        </is>
      </c>
      <c r="E968" s="32" t="n">
        <v>34.72</v>
      </c>
      <c r="F968" s="33" t="n">
        <v>347.2</v>
      </c>
      <c r="G968" s="34" t="n">
        <v>2759842.5</v>
      </c>
      <c r="H968" s="34" t="n">
        <v>2759842.5</v>
      </c>
      <c r="I968" s="34" t="n">
        <v>222069.1360714285</v>
      </c>
      <c r="J968" s="34">
        <f>IF(E968&gt;0, (G968-I968)/E968, "")</f>
        <v/>
      </c>
      <c r="K968" s="34">
        <f>IF(F968&gt;0, (G968-I968)/F968, "")</f>
        <v/>
      </c>
      <c r="L968" s="35" t="n">
        <v>38.89</v>
      </c>
      <c r="M968" s="34">
        <f>IF(AND(ISNUMBER(L968), L968&gt;0), (J968/L968)*42, "")</f>
        <v/>
      </c>
      <c r="N968" s="34">
        <f>IF(M968&lt;&gt;"", M968/10, "")</f>
        <v/>
      </c>
      <c r="O968" s="34">
        <f>M968</f>
        <v/>
      </c>
      <c r="P968" s="34">
        <f>IF(AND(M968&lt;&gt;"", J968&lt;&gt;""), M968-J968, "")</f>
        <v/>
      </c>
      <c r="Q968" s="41" t="inlineStr">
        <is>
          <t>Matched</t>
        </is>
      </c>
      <c r="R968" s="27" t="inlineStr">
        <is>
          <t>Deductions: Oil: ₹204,360, Bardana: ₹6,670</t>
        </is>
      </c>
    </row>
    <row r="969">
      <c r="A969" s="20" t="n">
        <v>968</v>
      </c>
      <c r="B969" s="21" t="inlineStr">
        <is>
          <t>Shyam Traders</t>
        </is>
      </c>
      <c r="C969" s="21" t="inlineStr">
        <is>
          <t>INWDMSD27/0950 / PO:0346</t>
        </is>
      </c>
      <c r="D969" s="20" t="inlineStr">
        <is>
          <t>14-06-2026</t>
        </is>
      </c>
      <c r="E969" s="37" t="n">
        <v>16.62</v>
      </c>
      <c r="F969" s="38" t="n">
        <v>166.2</v>
      </c>
      <c r="G969" s="39" t="n">
        <v>1335500.88</v>
      </c>
      <c r="H969" s="39" t="n">
        <v>1334400</v>
      </c>
      <c r="I969" s="39" t="n">
        <v>105572.4799999999</v>
      </c>
      <c r="J969" s="39">
        <f>IF(E969&gt;0, (G969-I969)/E969, "")</f>
        <v/>
      </c>
      <c r="K969" s="39">
        <f>IF(F969&gt;0, (G969-I969)/F969, "")</f>
        <v/>
      </c>
      <c r="L969" s="40" t="n">
        <v>39.14</v>
      </c>
      <c r="M969" s="39">
        <f>IF(AND(ISNUMBER(L969), L969&gt;0), (J969/L969)*42, "")</f>
        <v/>
      </c>
      <c r="N969" s="39">
        <f>IF(M969&lt;&gt;"", M969/10, "")</f>
        <v/>
      </c>
      <c r="O969" s="39">
        <f>M969</f>
        <v/>
      </c>
      <c r="P969" s="39">
        <f>IF(AND(M969&lt;&gt;"", J969&lt;&gt;""), M969-J969, "")</f>
        <v/>
      </c>
      <c r="Q969" s="36" t="inlineStr">
        <is>
          <t>Amount Discrepancy</t>
        </is>
      </c>
      <c r="R969" s="21" t="inlineStr">
        <is>
          <t>Debit Y vs Lab AN diff: ₹-1,100.88 | Deductions: Oil: ₹91,184, Shortage: ₹4,800, Bardana: ₹3,150, Brokerage: ₹1,101</t>
        </is>
      </c>
    </row>
    <row r="970">
      <c r="A970" s="26" t="n">
        <v>969</v>
      </c>
      <c r="B970" s="27" t="inlineStr">
        <is>
          <t>Shyam Traders</t>
        </is>
      </c>
      <c r="C970" s="27" t="inlineStr">
        <is>
          <t>INWDMSD27/0951 / PO:0353</t>
        </is>
      </c>
      <c r="D970" s="26" t="inlineStr">
        <is>
          <t>14-06-2026</t>
        </is>
      </c>
      <c r="E970" s="32" t="n">
        <v>15.48</v>
      </c>
      <c r="F970" s="33" t="n">
        <v>154.8</v>
      </c>
      <c r="G970" s="34" t="n">
        <v>1228685.64</v>
      </c>
      <c r="H970" s="34" t="n">
        <v>1227660</v>
      </c>
      <c r="I970" s="34" t="n">
        <v>67239.01400000004</v>
      </c>
      <c r="J970" s="34">
        <f>IF(E970&gt;0, (G970-I970)/E970, "")</f>
        <v/>
      </c>
      <c r="K970" s="34">
        <f>IF(F970&gt;0, (G970-I970)/F970, "")</f>
        <v/>
      </c>
      <c r="L970" s="35" t="n">
        <v>40.21</v>
      </c>
      <c r="M970" s="34">
        <f>IF(AND(ISNUMBER(L970), L970&gt;0), (J970/L970)*42, "")</f>
        <v/>
      </c>
      <c r="N970" s="34">
        <f>IF(M970&lt;&gt;"", M970/10, "")</f>
        <v/>
      </c>
      <c r="O970" s="34">
        <f>M970</f>
        <v/>
      </c>
      <c r="P970" s="34">
        <f>IF(AND(M970&lt;&gt;"", J970&lt;&gt;""), M970-J970, "")</f>
        <v/>
      </c>
      <c r="Q970" s="36" t="inlineStr">
        <is>
          <t>Amount Discrepancy</t>
        </is>
      </c>
      <c r="R970" s="27" t="inlineStr">
        <is>
          <t>Debit Y vs Lab AN diff: ₹-1,025.64 | Deductions: Oil: ₹54,076, Shortage: ₹4,740, Bardana: ₹2,610, Brokerage: ₹1,026</t>
        </is>
      </c>
    </row>
    <row r="971">
      <c r="A971" s="20" t="n">
        <v>970</v>
      </c>
      <c r="B971" s="21" t="inlineStr">
        <is>
          <t>Tetarwal Trading Company</t>
        </is>
      </c>
      <c r="C971" s="21" t="inlineStr">
        <is>
          <t>INWDMSD27/0952 / PO:0344</t>
        </is>
      </c>
      <c r="D971" s="20" t="inlineStr">
        <is>
          <t>15-06-2026</t>
        </is>
      </c>
      <c r="E971" s="37" t="n">
        <v>44.83</v>
      </c>
      <c r="F971" s="38" t="n">
        <v>448.3</v>
      </c>
      <c r="G971" s="39" t="n">
        <v>3588000</v>
      </c>
      <c r="H971" s="39" t="n">
        <v>3588000</v>
      </c>
      <c r="I971" s="39" t="n">
        <v>282981.9142857143</v>
      </c>
      <c r="J971" s="39">
        <f>IF(E971&gt;0, (G971-I971)/E971, "")</f>
        <v/>
      </c>
      <c r="K971" s="39">
        <f>IF(F971&gt;0, (G971-I971)/F971, "")</f>
        <v/>
      </c>
      <c r="L971" s="40" t="n">
        <v>39.07</v>
      </c>
      <c r="M971" s="39">
        <f>IF(AND(ISNUMBER(L971), L971&gt;0), (J971/L971)*42, "")</f>
        <v/>
      </c>
      <c r="N971" s="39">
        <f>IF(M971&lt;&gt;"", M971/10, "")</f>
        <v/>
      </c>
      <c r="O971" s="39">
        <f>M971</f>
        <v/>
      </c>
      <c r="P971" s="39">
        <f>IF(AND(M971&lt;&gt;"", J971&lt;&gt;""), M971-J971, "")</f>
        <v/>
      </c>
      <c r="Q971" s="41" t="inlineStr">
        <is>
          <t>Matched</t>
        </is>
      </c>
      <c r="R971" s="21" t="inlineStr">
        <is>
          <t>Deductions: Oil: ₹250,306, Shortage: ₹1,600, Bardana: ₹9,010, Brokerage: ₹6,279</t>
        </is>
      </c>
    </row>
    <row r="972">
      <c r="A972" s="26" t="n">
        <v>971</v>
      </c>
      <c r="B972" s="27" t="inlineStr">
        <is>
          <t>Umesh Kumar &amp; Sons</t>
        </is>
      </c>
      <c r="C972" s="27" t="inlineStr">
        <is>
          <t>INWDMSD27/0953 / PO:0354</t>
        </is>
      </c>
      <c r="D972" s="26" t="inlineStr">
        <is>
          <t>15-06-2026</t>
        </is>
      </c>
      <c r="E972" s="32" t="n">
        <v>31.25</v>
      </c>
      <c r="F972" s="33" t="n">
        <v>312.5</v>
      </c>
      <c r="G972" s="34" t="n">
        <v>2480400</v>
      </c>
      <c r="H972" s="34" t="n">
        <v>2480400</v>
      </c>
      <c r="I972" s="34" t="n">
        <v>163636.8228571427</v>
      </c>
      <c r="J972" s="34">
        <f>IF(E972&gt;0, (G972-I972)/E972, "")</f>
        <v/>
      </c>
      <c r="K972" s="34">
        <f>IF(F972&gt;0, (G972-I972)/F972, "")</f>
        <v/>
      </c>
      <c r="L972" s="35" t="n">
        <v>39.62</v>
      </c>
      <c r="M972" s="34">
        <f>IF(AND(ISNUMBER(L972), L972&gt;0), (J972/L972)*42, "")</f>
        <v/>
      </c>
      <c r="N972" s="34">
        <f>IF(M972&lt;&gt;"", M972/10, "")</f>
        <v/>
      </c>
      <c r="O972" s="34">
        <f>M972</f>
        <v/>
      </c>
      <c r="P972" s="34">
        <f>IF(AND(M972&lt;&gt;"", J972&lt;&gt;""), M972-J972, "")</f>
        <v/>
      </c>
      <c r="Q972" s="41" t="inlineStr">
        <is>
          <t>Matched</t>
        </is>
      </c>
      <c r="R972" s="27" t="inlineStr">
        <is>
          <t>Deductions: Oil: ₹141,737, Bardana: ₹6,880</t>
        </is>
      </c>
    </row>
    <row r="973">
      <c r="A973" s="20" t="n">
        <v>972</v>
      </c>
      <c r="B973" s="21" t="inlineStr">
        <is>
          <t>Moreshwar Trading Company</t>
        </is>
      </c>
      <c r="C973" s="21" t="inlineStr">
        <is>
          <t>INWDMSD27/0954 / PO:0355</t>
        </is>
      </c>
      <c r="D973" s="20" t="inlineStr">
        <is>
          <t>17-06-2026</t>
        </is>
      </c>
      <c r="E973" s="37" t="n">
        <v>24.79</v>
      </c>
      <c r="F973" s="38" t="n">
        <v>247.9</v>
      </c>
      <c r="G973" s="39" t="n">
        <v>1970260</v>
      </c>
      <c r="H973" s="39" t="n">
        <v>1970260</v>
      </c>
      <c r="I973" s="39" t="n">
        <v>185698.6016190478</v>
      </c>
      <c r="J973" s="39">
        <f>IF(E973&gt;0, (G973-I973)/E973, "")</f>
        <v/>
      </c>
      <c r="K973" s="39">
        <f>IF(F973&gt;0, (G973-I973)/F973, "")</f>
        <v/>
      </c>
      <c r="L973" s="40" t="n">
        <v>38.96</v>
      </c>
      <c r="M973" s="39">
        <f>IF(AND(ISNUMBER(L973), L973&gt;0), (J973/L973)*42, "")</f>
        <v/>
      </c>
      <c r="N973" s="39">
        <f>IF(M973&lt;&gt;"", M973/10, "")</f>
        <v/>
      </c>
      <c r="O973" s="39">
        <f>M973</f>
        <v/>
      </c>
      <c r="P973" s="39">
        <f>IF(AND(M973&lt;&gt;"", J973&lt;&gt;""), M973-J973, "")</f>
        <v/>
      </c>
      <c r="Q973" s="41" t="inlineStr">
        <is>
          <t>Matched</t>
        </is>
      </c>
      <c r="R973" s="21" t="inlineStr">
        <is>
          <t>Deductions: Oil: ₹150,115, Shortage: ₹11,850, Bardana: ₹4,450, Brokerage: ₹3,718</t>
        </is>
      </c>
    </row>
    <row r="974">
      <c r="A974" s="26" t="n">
        <v>973</v>
      </c>
      <c r="B974" s="27" t="inlineStr">
        <is>
          <t>Shyam Lal Mukesh Kumar</t>
        </is>
      </c>
      <c r="C974" s="27" t="inlineStr">
        <is>
          <t>INWDMSD27/0955 / PO:0357</t>
        </is>
      </c>
      <c r="D974" s="26" t="inlineStr">
        <is>
          <t>17-06-2026</t>
        </is>
      </c>
      <c r="E974" s="32" t="n">
        <v>32.64</v>
      </c>
      <c r="F974" s="33" t="n">
        <v>326.4</v>
      </c>
      <c r="G974" s="34" t="n">
        <v>2552160</v>
      </c>
      <c r="H974" s="34" t="n">
        <v>2552160</v>
      </c>
      <c r="I974" s="34" t="n">
        <v>248755.8125714286</v>
      </c>
      <c r="J974" s="34">
        <f>IF(E974&gt;0, (G974-I974)/E974, "")</f>
        <v/>
      </c>
      <c r="K974" s="34">
        <f>IF(F974&gt;0, (G974-I974)/F974, "")</f>
        <v/>
      </c>
      <c r="L974" s="35" t="n">
        <v>38.57</v>
      </c>
      <c r="M974" s="34">
        <f>IF(AND(ISNUMBER(L974), L974&gt;0), (J974/L974)*42, "")</f>
        <v/>
      </c>
      <c r="N974" s="34">
        <f>IF(M974&lt;&gt;"", M974/10, "")</f>
        <v/>
      </c>
      <c r="O974" s="34">
        <f>M974</f>
        <v/>
      </c>
      <c r="P974" s="34">
        <f>IF(AND(M974&lt;&gt;"", J974&lt;&gt;""), M974-J974, "")</f>
        <v/>
      </c>
      <c r="Q974" s="41" t="inlineStr">
        <is>
          <t>Matched</t>
        </is>
      </c>
      <c r="R974" s="27" t="inlineStr">
        <is>
          <t>Deductions: Oil: ₹219,364, Shortage: ₹6,240, Bardana: ₹5,750, Brokerage: ₹4,896</t>
        </is>
      </c>
    </row>
    <row r="975">
      <c r="A975" s="20" t="n">
        <v>974</v>
      </c>
      <c r="B975" s="21" t="inlineStr">
        <is>
          <t>Moreshwar Trading Company</t>
        </is>
      </c>
      <c r="C975" s="21" t="inlineStr">
        <is>
          <t>INWDMSD27/0956 / PO:0355</t>
        </is>
      </c>
      <c r="D975" s="20" t="inlineStr">
        <is>
          <t>18-06-2026</t>
        </is>
      </c>
      <c r="E975" s="37" t="n">
        <v>25.55</v>
      </c>
      <c r="F975" s="38" t="n">
        <v>255.5</v>
      </c>
      <c r="G975" s="39" t="n">
        <v>2034645</v>
      </c>
      <c r="H975" s="39" t="n">
        <v>2018450</v>
      </c>
      <c r="I975" s="39" t="n">
        <v>198228.4733333334</v>
      </c>
      <c r="J975" s="39">
        <f>IF(E975&gt;0, (G975-I975)/E975, "")</f>
        <v/>
      </c>
      <c r="K975" s="39">
        <f>IF(F975&gt;0, (G975-I975)/F975, "")</f>
        <v/>
      </c>
      <c r="L975" s="40" t="n">
        <v>38.4</v>
      </c>
      <c r="M975" s="39">
        <f>IF(AND(ISNUMBER(L975), L975&gt;0), (J975/L975)*42, "")</f>
        <v/>
      </c>
      <c r="N975" s="39">
        <f>IF(M975&lt;&gt;"", M975/10, "")</f>
        <v/>
      </c>
      <c r="O975" s="39">
        <f>M975</f>
        <v/>
      </c>
      <c r="P975" s="39">
        <f>IF(AND(M975&lt;&gt;"", J975&lt;&gt;""), M975-J975, "")</f>
        <v/>
      </c>
      <c r="Q975" s="36" t="inlineStr">
        <is>
          <t>Amount Discrepancy</t>
        </is>
      </c>
      <c r="R975" s="21" t="inlineStr">
        <is>
          <t>Debit Y vs Lab AN diff: ₹-16,195.00 | Deductions: Oil: ₹177,816, Bardana: ₹4,035, Brokerage: ₹3,863</t>
        </is>
      </c>
    </row>
    <row r="976">
      <c r="A976" s="26" t="n">
        <v>975</v>
      </c>
      <c r="B976" s="27" t="inlineStr">
        <is>
          <t>Jai Sri Rama Trading Company</t>
        </is>
      </c>
      <c r="C976" s="27" t="inlineStr">
        <is>
          <t>INWDMSD27/0957 / PO:0362</t>
        </is>
      </c>
      <c r="D976" s="26" t="inlineStr">
        <is>
          <t>18-06-2026</t>
        </is>
      </c>
      <c r="E976" s="32" t="n">
        <v>25.31</v>
      </c>
      <c r="F976" s="33" t="n">
        <v>253.1</v>
      </c>
      <c r="G976" s="34" t="n">
        <v>2003045</v>
      </c>
      <c r="H976" s="34" t="n">
        <v>2003045</v>
      </c>
      <c r="I976" s="34" t="n">
        <v>85179.92404761919</v>
      </c>
      <c r="J976" s="34">
        <f>IF(E976&gt;0, (G976-I976)/E976, "")</f>
        <v/>
      </c>
      <c r="K976" s="34">
        <f>IF(F976&gt;0, (G976-I976)/F976, "")</f>
        <v/>
      </c>
      <c r="L976" s="35" t="n">
        <v>40.55</v>
      </c>
      <c r="M976" s="34">
        <f>IF(AND(ISNUMBER(L976), L976&gt;0), (J976/L976)*42, "")</f>
        <v/>
      </c>
      <c r="N976" s="34">
        <f>IF(M976&lt;&gt;"", M976/10, "")</f>
        <v/>
      </c>
      <c r="O976" s="34">
        <f>M976</f>
        <v/>
      </c>
      <c r="P976" s="34">
        <f>IF(AND(M976&lt;&gt;"", J976&lt;&gt;""), M976-J976, "")</f>
        <v/>
      </c>
      <c r="Q976" s="41" t="inlineStr">
        <is>
          <t>Matched</t>
        </is>
      </c>
      <c r="R976" s="27" t="inlineStr">
        <is>
          <t>Deductions: Oil: ₹69,153, Shortage: ₹3,555, Bardana: ₹4,460</t>
        </is>
      </c>
    </row>
    <row r="977">
      <c r="A977" s="20" t="n">
        <v>976</v>
      </c>
      <c r="B977" s="21" t="inlineStr">
        <is>
          <t>Moreshwar Trading Company</t>
        </is>
      </c>
      <c r="C977" s="21" t="inlineStr">
        <is>
          <t>INWDMSD27/0958 / PO:0359</t>
        </is>
      </c>
      <c r="D977" s="20" t="inlineStr">
        <is>
          <t>18-06-2026</t>
        </is>
      </c>
      <c r="E977" s="37" t="n">
        <v>27.1</v>
      </c>
      <c r="F977" s="38" t="n">
        <v>271</v>
      </c>
      <c r="G977" s="39" t="n">
        <v>2157630</v>
      </c>
      <c r="H977" s="39" t="n">
        <v>2157630</v>
      </c>
      <c r="I977" s="39" t="n">
        <v>147291.4695714284</v>
      </c>
      <c r="J977" s="39">
        <f>IF(E977&gt;0, (G977-I977)/E977, "")</f>
        <v/>
      </c>
      <c r="K977" s="39">
        <f>IF(F977&gt;0, (G977-I977)/F977, "")</f>
        <v/>
      </c>
      <c r="L977" s="40" t="n">
        <v>39.63</v>
      </c>
      <c r="M977" s="39">
        <f>IF(AND(ISNUMBER(L977), L977&gt;0), (J977/L977)*42, "")</f>
        <v/>
      </c>
      <c r="N977" s="39">
        <f>IF(M977&lt;&gt;"", M977/10, "")</f>
        <v/>
      </c>
      <c r="O977" s="39">
        <f>M977</f>
        <v/>
      </c>
      <c r="P977" s="39">
        <f>IF(AND(M977&lt;&gt;"", J977&lt;&gt;""), M977-J977, "")</f>
        <v/>
      </c>
      <c r="Q977" s="41" t="inlineStr">
        <is>
          <t>Matched</t>
        </is>
      </c>
      <c r="R977" s="21" t="inlineStr">
        <is>
          <t>Deductions: Oil: ₹121,752, Shortage: ₹3,180, Bardana: ₹5,990, Brokerage: ₹4,071</t>
        </is>
      </c>
    </row>
    <row r="978">
      <c r="A978" s="26" t="n">
        <v>977</v>
      </c>
      <c r="B978" s="27" t="inlineStr">
        <is>
          <t>Ashwinder Kumar Rajan Rai</t>
        </is>
      </c>
      <c r="C978" s="27" t="inlineStr">
        <is>
          <t>INWDMSD27/0959 / PO:0356</t>
        </is>
      </c>
      <c r="D978" s="26" t="inlineStr">
        <is>
          <t>18-06-2026</t>
        </is>
      </c>
      <c r="E978" s="32" t="n">
        <v>35.2</v>
      </c>
      <c r="F978" s="33" t="n">
        <v>352</v>
      </c>
      <c r="G978" s="34" t="n">
        <v>2784355</v>
      </c>
      <c r="H978" s="34" t="n">
        <v>2784355</v>
      </c>
      <c r="I978" s="34" t="n">
        <v>140500.6305000001</v>
      </c>
      <c r="J978" s="34">
        <f>IF(E978&gt;0, (G978-I978)/E978, "")</f>
        <v/>
      </c>
      <c r="K978" s="34">
        <f>IF(F978&gt;0, (G978-I978)/F978, "")</f>
        <v/>
      </c>
      <c r="L978" s="35" t="n">
        <v>40.29</v>
      </c>
      <c r="M978" s="34">
        <f>IF(AND(ISNUMBER(L978), L978&gt;0), (J978/L978)*42, "")</f>
        <v/>
      </c>
      <c r="N978" s="34">
        <f>IF(M978&lt;&gt;"", M978/10, "")</f>
        <v/>
      </c>
      <c r="O978" s="34">
        <f>M978</f>
        <v/>
      </c>
      <c r="P978" s="34">
        <f>IF(AND(M978&lt;&gt;"", J978&lt;&gt;""), M978-J978, "")</f>
        <v/>
      </c>
      <c r="Q978" s="41" t="inlineStr">
        <is>
          <t>Matched</t>
        </is>
      </c>
      <c r="R978" s="27" t="inlineStr">
        <is>
          <t>Deductions: Oil: ₹113,363, Shortage: ₹3,555, Bardana: ₹6,880, Brokerage: ₹5,287</t>
        </is>
      </c>
    </row>
    <row r="979">
      <c r="A979" s="20" t="n">
        <v>978</v>
      </c>
      <c r="B979" s="21" t="inlineStr">
        <is>
          <t>Moreshwar Trading Company</t>
        </is>
      </c>
      <c r="C979" s="21" t="inlineStr">
        <is>
          <t>INWDMSD27/0960 / PO:0359</t>
        </is>
      </c>
      <c r="D979" s="20" t="inlineStr">
        <is>
          <t>18-06-2026</t>
        </is>
      </c>
      <c r="E979" s="37" t="n">
        <v>24.48</v>
      </c>
      <c r="F979" s="38" t="n">
        <v>244.8</v>
      </c>
      <c r="G979" s="39" t="n">
        <v>1948147.5</v>
      </c>
      <c r="H979" s="39" t="n">
        <v>1948147.5</v>
      </c>
      <c r="I979" s="39" t="n">
        <v>180751.15625</v>
      </c>
      <c r="J979" s="39">
        <f>IF(E979&gt;0, (G979-I979)/E979, "")</f>
        <v/>
      </c>
      <c r="K979" s="39">
        <f>IF(F979&gt;0, (G979-I979)/F979, "")</f>
        <v/>
      </c>
      <c r="L979" s="40" t="n">
        <v>38.64</v>
      </c>
      <c r="M979" s="39">
        <f>IF(AND(ISNUMBER(L979), L979&gt;0), (J979/L979)*42, "")</f>
        <v/>
      </c>
      <c r="N979" s="39">
        <f>IF(M979&lt;&gt;"", M979/10, "")</f>
        <v/>
      </c>
      <c r="O979" s="39">
        <f>M979</f>
        <v/>
      </c>
      <c r="P979" s="39">
        <f>IF(AND(M979&lt;&gt;"", J979&lt;&gt;""), M979-J979, "")</f>
        <v/>
      </c>
      <c r="Q979" s="41" t="inlineStr">
        <is>
          <t>Matched</t>
        </is>
      </c>
      <c r="R979" s="21" t="inlineStr">
        <is>
          <t>Deductions: Oil: ₹155,852, Shortage: ₹1,988, Bardana: ₹4,625, Brokerage: ₹3,676</t>
        </is>
      </c>
    </row>
    <row r="980">
      <c r="A980" s="26" t="n">
        <v>979</v>
      </c>
      <c r="B980" s="27" t="inlineStr">
        <is>
          <t>Umesh Kumar &amp; Sons</t>
        </is>
      </c>
      <c r="C980" s="27" t="inlineStr">
        <is>
          <t>INWDMSD27/0961 / PO:0358</t>
        </is>
      </c>
      <c r="D980" s="26" t="inlineStr">
        <is>
          <t>18-06-2026</t>
        </is>
      </c>
      <c r="E980" s="32" t="n">
        <v>25.06</v>
      </c>
      <c r="F980" s="33" t="n">
        <v>250.6</v>
      </c>
      <c r="G980" s="34" t="n">
        <v>1964070</v>
      </c>
      <c r="H980" s="34" t="n">
        <v>1964070</v>
      </c>
      <c r="I980" s="34" t="n">
        <v>86421.85071428558</v>
      </c>
      <c r="J980" s="34">
        <f>IF(E980&gt;0, (G980-I980)/E980, "")</f>
        <v/>
      </c>
      <c r="K980" s="34">
        <f>IF(F980&gt;0, (G980-I980)/F980, "")</f>
        <v/>
      </c>
      <c r="L980" s="35" t="n">
        <v>40.45</v>
      </c>
      <c r="M980" s="34">
        <f>IF(AND(ISNUMBER(L980), L980&gt;0), (J980/L980)*42, "")</f>
        <v/>
      </c>
      <c r="N980" s="34">
        <f>IF(M980&lt;&gt;"", M980/10, "")</f>
        <v/>
      </c>
      <c r="O980" s="34">
        <f>M980</f>
        <v/>
      </c>
      <c r="P980" s="34">
        <f>IF(AND(M980&lt;&gt;"", J980&lt;&gt;""), M980-J980, "")</f>
        <v/>
      </c>
      <c r="Q980" s="41" t="inlineStr">
        <is>
          <t>Matched</t>
        </is>
      </c>
      <c r="R980" s="27" t="inlineStr">
        <is>
          <t>Deductions: Oil: ₹72,484, Bardana: ₹5,100</t>
        </is>
      </c>
    </row>
    <row r="981">
      <c r="A981" s="20" t="n">
        <v>980</v>
      </c>
      <c r="B981" s="21" t="inlineStr">
        <is>
          <t>Shyam Traders</t>
        </is>
      </c>
      <c r="C981" s="21" t="inlineStr">
        <is>
          <t>INWDMSD27/0962 / PO:0366</t>
        </is>
      </c>
      <c r="D981" s="20" t="inlineStr">
        <is>
          <t>18-06-2026</t>
        </is>
      </c>
      <c r="E981" s="37" t="n">
        <v>15.71</v>
      </c>
      <c r="F981" s="38" t="n">
        <v>157.1</v>
      </c>
      <c r="G981" s="39" t="n">
        <v>1241100</v>
      </c>
      <c r="H981" s="39" t="n">
        <v>1241100</v>
      </c>
      <c r="I981" s="39" t="n">
        <v>118210.5900000001</v>
      </c>
      <c r="J981" s="39">
        <f>IF(E981&gt;0, (G981-I981)/E981, "")</f>
        <v/>
      </c>
      <c r="K981" s="39">
        <f>IF(F981&gt;0, (G981-I981)/F981, "")</f>
        <v/>
      </c>
      <c r="L981" s="40" t="n">
        <v>38.51</v>
      </c>
      <c r="M981" s="39">
        <f>IF(AND(ISNUMBER(L981), L981&gt;0), (J981/L981)*42, "")</f>
        <v/>
      </c>
      <c r="N981" s="39">
        <f>IF(M981&lt;&gt;"", M981/10, "")</f>
        <v/>
      </c>
      <c r="O981" s="39">
        <f>M981</f>
        <v/>
      </c>
      <c r="P981" s="39">
        <f>IF(AND(M981&lt;&gt;"", J981&lt;&gt;""), M981-J981, "")</f>
        <v/>
      </c>
      <c r="Q981" s="41" t="inlineStr">
        <is>
          <t>Matched</t>
        </is>
      </c>
      <c r="R981" s="21" t="inlineStr">
        <is>
          <t>Deductions: Oil: ₹103,130, Shortage: ₹3,938, Bardana: ₹2,580, Moisture: ₹3,723</t>
        </is>
      </c>
    </row>
    <row r="982">
      <c r="A982" s="26" t="n">
        <v>981</v>
      </c>
      <c r="B982" s="27" t="inlineStr">
        <is>
          <t>Farmart Service Pvt Ltd</t>
        </is>
      </c>
      <c r="C982" s="27" t="inlineStr">
        <is>
          <t>INWDMSD27/0963 / PO:0364</t>
        </is>
      </c>
      <c r="D982" s="26" t="inlineStr">
        <is>
          <t>18-06-2026</t>
        </is>
      </c>
      <c r="E982" s="32" t="n">
        <v>25.09</v>
      </c>
      <c r="F982" s="33" t="n">
        <v>250.9</v>
      </c>
      <c r="G982" s="34" t="n">
        <v>1989615</v>
      </c>
      <c r="H982" s="34" t="n">
        <v>1989615</v>
      </c>
      <c r="I982" s="34" t="n">
        <v>132897.8227142856</v>
      </c>
      <c r="J982" s="34">
        <f>IF(E982&gt;0, (G982-I982)/E982, "")</f>
        <v/>
      </c>
      <c r="K982" s="34">
        <f>IF(F982&gt;0, (G982-I982)/F982, "")</f>
        <v/>
      </c>
      <c r="L982" s="35" t="n">
        <v>39.6</v>
      </c>
      <c r="M982" s="34">
        <f>IF(AND(ISNUMBER(L982), L982&gt;0), (J982/L982)*42, "")</f>
        <v/>
      </c>
      <c r="N982" s="34">
        <f>IF(M982&lt;&gt;"", M982/10, "")</f>
        <v/>
      </c>
      <c r="O982" s="34">
        <f>M982</f>
        <v/>
      </c>
      <c r="P982" s="34">
        <f>IF(AND(M982&lt;&gt;"", J982&lt;&gt;""), M982-J982, "")</f>
        <v/>
      </c>
      <c r="Q982" s="41" t="inlineStr">
        <is>
          <t>Matched</t>
        </is>
      </c>
      <c r="R982" s="27" t="inlineStr">
        <is>
          <t>Deductions: Oil: ₹113,692, Shortage: ₹7,505, Bardana: ₹4,140</t>
        </is>
      </c>
    </row>
    <row r="983">
      <c r="A983" s="20" t="n">
        <v>982</v>
      </c>
      <c r="B983" s="21" t="inlineStr">
        <is>
          <t>Shyam Traders</t>
        </is>
      </c>
      <c r="C983" s="21" t="inlineStr">
        <is>
          <t>INWDMSD27/0964 / PO:0367</t>
        </is>
      </c>
      <c r="D983" s="20" t="inlineStr">
        <is>
          <t>18-06-2026</t>
        </is>
      </c>
      <c r="E983" s="37" t="n">
        <v>15.97</v>
      </c>
      <c r="F983" s="38" t="n">
        <v>159.7</v>
      </c>
      <c r="G983" s="39" t="n">
        <v>1259212.5</v>
      </c>
      <c r="H983" s="39" t="n">
        <v>1259212.5</v>
      </c>
      <c r="I983" s="39" t="n">
        <v>79446.15124999998</v>
      </c>
      <c r="J983" s="39">
        <f>IF(E983&gt;0, (G983-I983)/E983, "")</f>
        <v/>
      </c>
      <c r="K983" s="39">
        <f>IF(F983&gt;0, (G983-I983)/F983, "")</f>
        <v/>
      </c>
      <c r="L983" s="40" t="n">
        <v>39.64</v>
      </c>
      <c r="M983" s="39">
        <f>IF(AND(ISNUMBER(L983), L983&gt;0), (J983/L983)*42, "")</f>
        <v/>
      </c>
      <c r="N983" s="39">
        <f>IF(M983&lt;&gt;"", M983/10, "")</f>
        <v/>
      </c>
      <c r="O983" s="39">
        <f>M983</f>
        <v/>
      </c>
      <c r="P983" s="39">
        <f>IF(AND(M983&lt;&gt;"", J983&lt;&gt;""), M983-J983, "")</f>
        <v/>
      </c>
      <c r="Q983" s="41" t="inlineStr">
        <is>
          <t>Matched</t>
        </is>
      </c>
      <c r="R983" s="21" t="inlineStr">
        <is>
          <t>Deductions: Oil: ₹70,756, Shortage: ₹1,575, Bardana: ₹2,960</t>
        </is>
      </c>
    </row>
    <row r="984">
      <c r="A984" s="26" t="n">
        <v>983</v>
      </c>
      <c r="B984" s="27" t="inlineStr">
        <is>
          <t>Ashwinder Kumar Rajan Rai</t>
        </is>
      </c>
      <c r="C984" s="27" t="inlineStr">
        <is>
          <t>INWDMSD27/0965 / PO:0360</t>
        </is>
      </c>
      <c r="D984" s="26" t="inlineStr">
        <is>
          <t>19-06-2026</t>
        </is>
      </c>
      <c r="E984" s="32" t="n">
        <v>33.17</v>
      </c>
      <c r="F984" s="33" t="n">
        <v>331.7</v>
      </c>
      <c r="G984" s="34" t="n">
        <v>2646952.5</v>
      </c>
      <c r="H984" s="34" t="n">
        <v>2646952.5</v>
      </c>
      <c r="I984" s="34" t="n">
        <v>367290.2525357141</v>
      </c>
      <c r="J984" s="34">
        <f>IF(E984&gt;0, (G984-I984)/E984, "")</f>
        <v/>
      </c>
      <c r="K984" s="34">
        <f>IF(F984&gt;0, (G984-I984)/F984, "")</f>
        <v/>
      </c>
      <c r="L984" s="35" t="n">
        <v>36.81</v>
      </c>
      <c r="M984" s="34">
        <f>IF(AND(ISNUMBER(L984), L984&gt;0), (J984/L984)*42, "")</f>
        <v/>
      </c>
      <c r="N984" s="34">
        <f>IF(M984&lt;&gt;"", M984/10, "")</f>
        <v/>
      </c>
      <c r="O984" s="34">
        <f>M984</f>
        <v/>
      </c>
      <c r="P984" s="34">
        <f>IF(AND(M984&lt;&gt;"", J984&lt;&gt;""), M984-J984, "")</f>
        <v/>
      </c>
      <c r="Q984" s="41" t="inlineStr">
        <is>
          <t>Matched</t>
        </is>
      </c>
      <c r="R984" s="27" t="inlineStr">
        <is>
          <t>Deductions: Oil: ₹327,088, Shortage: ₹9,938, Bardana: ₹8,595, Brokerage: ₹4,994</t>
        </is>
      </c>
    </row>
    <row r="985">
      <c r="A985" s="20" t="n">
        <v>984</v>
      </c>
      <c r="B985" s="21" t="inlineStr">
        <is>
          <t>Aggarwal Trading Company</t>
        </is>
      </c>
      <c r="C985" s="21" t="inlineStr">
        <is>
          <t>INWDMSD27/0966 / PO:0365</t>
        </is>
      </c>
      <c r="D985" s="20" t="inlineStr">
        <is>
          <t>19-06-2026</t>
        </is>
      </c>
      <c r="E985" s="37" t="n">
        <v>30.13</v>
      </c>
      <c r="F985" s="38" t="n">
        <v>301.3</v>
      </c>
      <c r="G985" s="39" t="n">
        <v>2382581.25</v>
      </c>
      <c r="H985" s="39" t="n">
        <v>2382581.25</v>
      </c>
      <c r="I985" s="39" t="n">
        <v>291715.1149999999</v>
      </c>
      <c r="J985" s="39">
        <f>IF(E985&gt;0, (G985-I985)/E985, "")</f>
        <v/>
      </c>
      <c r="K985" s="39">
        <f>IF(F985&gt;0, (G985-I985)/F985, "")</f>
        <v/>
      </c>
      <c r="L985" s="40" t="n">
        <v>37.42</v>
      </c>
      <c r="M985" s="39">
        <f>IF(AND(ISNUMBER(L985), L985&gt;0), (J985/L985)*42, "")</f>
        <v/>
      </c>
      <c r="N985" s="39">
        <f>IF(M985&lt;&gt;"", M985/10, "")</f>
        <v/>
      </c>
      <c r="O985" s="39">
        <f>M985</f>
        <v/>
      </c>
      <c r="P985" s="39">
        <f>IF(AND(M985&lt;&gt;"", J985&lt;&gt;""), M985-J985, "")</f>
        <v/>
      </c>
      <c r="Q985" s="41" t="inlineStr">
        <is>
          <t>Matched</t>
        </is>
      </c>
      <c r="R985" s="21" t="inlineStr">
        <is>
          <t>Deductions: Oil: ₹259,815, Shortage: ₹9,844, Bardana: ₹5,855</t>
        </is>
      </c>
    </row>
    <row r="986">
      <c r="A986" s="26" t="n">
        <v>985</v>
      </c>
      <c r="B986" s="27" t="inlineStr">
        <is>
          <t>Moreshwar Trading Company</t>
        </is>
      </c>
      <c r="C986" s="27" t="inlineStr">
        <is>
          <t>INWDMSD27/0967 / PO:0361</t>
        </is>
      </c>
      <c r="D986" s="26" t="inlineStr">
        <is>
          <t>19-06-2026</t>
        </is>
      </c>
      <c r="E986" s="32" t="n">
        <v>24.56</v>
      </c>
      <c r="F986" s="33" t="n">
        <v>245.6</v>
      </c>
      <c r="G986" s="34" t="n">
        <v>1960470</v>
      </c>
      <c r="H986" s="34" t="n">
        <v>1960470</v>
      </c>
      <c r="I986" s="34" t="n">
        <v>200248.1031428573</v>
      </c>
      <c r="J986" s="34">
        <f>IF(E986&gt;0, (G986-I986)/E986, "")</f>
        <v/>
      </c>
      <c r="K986" s="34">
        <f>IF(F986&gt;0, (G986-I986)/F986, "")</f>
        <v/>
      </c>
      <c r="L986" s="35" t="n">
        <v>38.41</v>
      </c>
      <c r="M986" s="34">
        <f>IF(AND(ISNUMBER(L986), L986&gt;0), (J986/L986)*42, "")</f>
        <v/>
      </c>
      <c r="N986" s="34">
        <f>IF(M986&lt;&gt;"", M986/10, "")</f>
        <v/>
      </c>
      <c r="O986" s="34">
        <f>M986</f>
        <v/>
      </c>
      <c r="P986" s="34">
        <f>IF(AND(M986&lt;&gt;"", J986&lt;&gt;""), M986-J986, "")</f>
        <v/>
      </c>
      <c r="Q986" s="41" t="inlineStr">
        <is>
          <t>Matched</t>
        </is>
      </c>
      <c r="R986" s="27" t="inlineStr">
        <is>
          <t>Deductions: Oil: ₹167,574, Shortage: ₹7,950, Bardana: ₹3,995, Brokerage: ₹3,699</t>
        </is>
      </c>
    </row>
    <row r="987">
      <c r="A987" s="20" t="n">
        <v>986</v>
      </c>
      <c r="B987" s="21" t="inlineStr">
        <is>
          <t>Moreshwar Trading Company</t>
        </is>
      </c>
      <c r="C987" s="21" t="inlineStr">
        <is>
          <t>INWDMSD27/0968 / PO:0361</t>
        </is>
      </c>
      <c r="D987" s="20" t="inlineStr">
        <is>
          <t>19-06-2026</t>
        </is>
      </c>
      <c r="E987" s="37" t="n">
        <v>24.83</v>
      </c>
      <c r="F987" s="38" t="n">
        <v>248.3</v>
      </c>
      <c r="G987" s="39" t="n">
        <v>1983525</v>
      </c>
      <c r="H987" s="39" t="n">
        <v>1983525</v>
      </c>
      <c r="I987" s="39" t="n">
        <v>154905.2196428571</v>
      </c>
      <c r="J987" s="39">
        <f>IF(E987&gt;0, (G987-I987)/E987, "")</f>
        <v/>
      </c>
      <c r="K987" s="39">
        <f>IF(F987&gt;0, (G987-I987)/F987, "")</f>
        <v/>
      </c>
      <c r="L987" s="40" t="n">
        <v>39.28</v>
      </c>
      <c r="M987" s="39">
        <f>IF(AND(ISNUMBER(L987), L987&gt;0), (J987/L987)*42, "")</f>
        <v/>
      </c>
      <c r="N987" s="39">
        <f>IF(M987&lt;&gt;"", M987/10, "")</f>
        <v/>
      </c>
      <c r="O987" s="39">
        <f>M987</f>
        <v/>
      </c>
      <c r="P987" s="39">
        <f>IF(AND(M987&lt;&gt;"", J987&lt;&gt;""), M987-J987, "")</f>
        <v/>
      </c>
      <c r="Q987" s="41" t="inlineStr">
        <is>
          <t>Matched</t>
        </is>
      </c>
      <c r="R987" s="21" t="inlineStr">
        <is>
          <t>Deductions: Oil: ₹128,457, Shortage: ₹9,540, Bardana: ₹4,240, Brokerage: ₹3,742</t>
        </is>
      </c>
    </row>
    <row r="988">
      <c r="A988" s="26" t="n">
        <v>987</v>
      </c>
      <c r="B988" s="27" t="inlineStr">
        <is>
          <t>Farmart Service Pvt Ltd</t>
        </is>
      </c>
      <c r="C988" s="27" t="inlineStr">
        <is>
          <t>INWDMSD27/0969 / PO:0364</t>
        </is>
      </c>
      <c r="D988" s="26" t="inlineStr">
        <is>
          <t>19-06-2026</t>
        </is>
      </c>
      <c r="E988" s="32" t="n">
        <v>24.28</v>
      </c>
      <c r="F988" s="33" t="n">
        <v>242.8</v>
      </c>
      <c r="G988" s="34" t="n">
        <v>1927995</v>
      </c>
      <c r="H988" s="34" t="n">
        <v>1927995</v>
      </c>
      <c r="I988" s="34" t="n">
        <v>136629.4917857141</v>
      </c>
      <c r="J988" s="34">
        <f>IF(E988&gt;0, (G988-I988)/E988, "")</f>
        <v/>
      </c>
      <c r="K988" s="34">
        <f>IF(F988&gt;0, (G988-I988)/F988, "")</f>
        <v/>
      </c>
      <c r="L988" s="35" t="n">
        <v>39.52</v>
      </c>
      <c r="M988" s="34">
        <f>IF(AND(ISNUMBER(L988), L988&gt;0), (J988/L988)*42, "")</f>
        <v/>
      </c>
      <c r="N988" s="34">
        <f>IF(M988&lt;&gt;"", M988/10, "")</f>
        <v/>
      </c>
      <c r="O988" s="34">
        <f>M988</f>
        <v/>
      </c>
      <c r="P988" s="34">
        <f>IF(AND(M988&lt;&gt;"", J988&lt;&gt;""), M988-J988, "")</f>
        <v/>
      </c>
      <c r="Q988" s="41" t="inlineStr">
        <is>
          <t>Matched</t>
        </is>
      </c>
      <c r="R988" s="27" t="inlineStr">
        <is>
          <t>Deductions: Oil: ₹113,844, Shortage: ₹9,875, Bardana: ₹4,235</t>
        </is>
      </c>
    </row>
    <row r="989">
      <c r="A989" s="20" t="n">
        <v>988</v>
      </c>
      <c r="B989" s="21" t="inlineStr">
        <is>
          <t>Shyam Traders</t>
        </is>
      </c>
      <c r="C989" s="21" t="inlineStr">
        <is>
          <t>INWDMSD27/0970 / PO:0371</t>
        </is>
      </c>
      <c r="D989" s="20" t="inlineStr">
        <is>
          <t>20-06-2026</t>
        </is>
      </c>
      <c r="E989" s="37" t="n">
        <v>15.42</v>
      </c>
      <c r="F989" s="38" t="n">
        <v>154.2</v>
      </c>
      <c r="G989" s="39" t="n">
        <v>1215900</v>
      </c>
      <c r="H989" s="39" t="n">
        <v>1215900</v>
      </c>
      <c r="I989" s="39" t="n">
        <v>79214.97000000009</v>
      </c>
      <c r="J989" s="39">
        <f>IF(E989&gt;0, (G989-I989)/E989, "")</f>
        <v/>
      </c>
      <c r="K989" s="39">
        <f>IF(F989&gt;0, (G989-I989)/F989, "")</f>
        <v/>
      </c>
      <c r="L989" s="40" t="n">
        <v>39.55</v>
      </c>
      <c r="M989" s="39">
        <f>IF(AND(ISNUMBER(L989), L989&gt;0), (J989/L989)*42, "")</f>
        <v/>
      </c>
      <c r="N989" s="39">
        <f>IF(M989&lt;&gt;"", M989/10, "")</f>
        <v/>
      </c>
      <c r="O989" s="39">
        <f>M989</f>
        <v/>
      </c>
      <c r="P989" s="39">
        <f>IF(AND(M989&lt;&gt;"", J989&lt;&gt;""), M989-J989, "")</f>
        <v/>
      </c>
      <c r="Q989" s="41" t="inlineStr">
        <is>
          <t>Matched</t>
        </is>
      </c>
      <c r="R989" s="21" t="inlineStr">
        <is>
          <t>Deductions: Oil: ₹70,928, Shortage: ₹1,575, Bardana: ₹2,700</t>
        </is>
      </c>
    </row>
    <row r="990">
      <c r="A990" s="26" t="n">
        <v>989</v>
      </c>
      <c r="B990" s="27" t="inlineStr">
        <is>
          <t>Shree Ganpati Industries</t>
        </is>
      </c>
      <c r="C990" s="27" t="inlineStr">
        <is>
          <t>INWDMSD27/0971 / PO:0373</t>
        </is>
      </c>
      <c r="D990" s="26" t="inlineStr">
        <is>
          <t>20-06-2026</t>
        </is>
      </c>
      <c r="E990" s="32" t="n">
        <v>35.16</v>
      </c>
      <c r="F990" s="33" t="n">
        <v>351.6</v>
      </c>
      <c r="G990" s="34" t="n">
        <v>2759429.03</v>
      </c>
      <c r="H990" s="34" t="n">
        <v>2757138.75</v>
      </c>
      <c r="I990" s="34" t="n">
        <v>321698.7111785716</v>
      </c>
      <c r="J990" s="34">
        <f>IF(E990&gt;0, (G990-I990)/E990, "")</f>
        <v/>
      </c>
      <c r="K990" s="34">
        <f>IF(F990&gt;0, (G990-I990)/F990, "")</f>
        <v/>
      </c>
      <c r="L990" s="35" t="n">
        <v>37.55</v>
      </c>
      <c r="M990" s="34">
        <f>IF(AND(ISNUMBER(L990), L990&gt;0), (J990/L990)*42, "")</f>
        <v/>
      </c>
      <c r="N990" s="34">
        <f>IF(M990&lt;&gt;"", M990/10, "")</f>
        <v/>
      </c>
      <c r="O990" s="34">
        <f>M990</f>
        <v/>
      </c>
      <c r="P990" s="34">
        <f>IF(AND(M990&lt;&gt;"", J990&lt;&gt;""), M990-J990, "")</f>
        <v/>
      </c>
      <c r="Q990" s="36" t="inlineStr">
        <is>
          <t>Amount Discrepancy</t>
        </is>
      </c>
      <c r="R990" s="27" t="inlineStr">
        <is>
          <t>Debit Y vs Lab AN diff: ₹-2,290.28 | Deductions: Oil: ₹292,125, Shortage: ₹5,869, Bardana: ₹8,180, Brokerage: ₹2,290</t>
        </is>
      </c>
    </row>
    <row r="991">
      <c r="A991" s="20" t="n">
        <v>990</v>
      </c>
      <c r="B991" s="21" t="inlineStr">
        <is>
          <t>Shyam Lal Mukesh Kumar</t>
        </is>
      </c>
      <c r="C991" s="21" t="inlineStr">
        <is>
          <t>INWDMSD27/0972 / PO:0370</t>
        </is>
      </c>
      <c r="D991" s="20" t="inlineStr">
        <is>
          <t>22-06-2026</t>
        </is>
      </c>
      <c r="E991" s="37" t="n">
        <v>26.94</v>
      </c>
      <c r="F991" s="38" t="n">
        <v>269.4</v>
      </c>
      <c r="G991" s="39" t="n">
        <v>2814617.5</v>
      </c>
      <c r="H991" s="39" t="n">
        <v>2114790</v>
      </c>
      <c r="I991" s="39" t="n">
        <v>247334.3831428572</v>
      </c>
      <c r="J991" s="39">
        <f>IF(E991&gt;0, (G991-I991)/E991, "")</f>
        <v/>
      </c>
      <c r="K991" s="39">
        <f>IF(F991&gt;0, (G991-I991)/F991, "")</f>
        <v/>
      </c>
      <c r="L991" s="40" t="n">
        <v>37.54</v>
      </c>
      <c r="M991" s="39">
        <f>IF(AND(ISNUMBER(L991), L991&gt;0), (J991/L991)*42, "")</f>
        <v/>
      </c>
      <c r="N991" s="39">
        <f>IF(M991&lt;&gt;"", M991/10, "")</f>
        <v/>
      </c>
      <c r="O991" s="39">
        <f>M991</f>
        <v/>
      </c>
      <c r="P991" s="39">
        <f>IF(AND(M991&lt;&gt;"", J991&lt;&gt;""), M991-J991, "")</f>
        <v/>
      </c>
      <c r="Q991" s="36" t="inlineStr">
        <is>
          <t>Amount Discrepancy</t>
        </is>
      </c>
      <c r="R991" s="21" t="inlineStr">
        <is>
          <t>Debit Y vs Lab AN diff: ₹-699,827.50 | Deductions: Oil: ₹224,571, Bardana: ₹5,040, Brokerage: ₹4,041</t>
        </is>
      </c>
    </row>
    <row r="992">
      <c r="A992" s="26" t="n">
        <v>991</v>
      </c>
      <c r="B992" s="27" t="inlineStr">
        <is>
          <t>Moreshwar Trading Company</t>
        </is>
      </c>
      <c r="C992" s="27" t="inlineStr">
        <is>
          <t>INWDMSD27/0973 / PO:0361</t>
        </is>
      </c>
      <c r="D992" s="26" t="inlineStr">
        <is>
          <t>20-06-2026</t>
        </is>
      </c>
      <c r="E992" s="32" t="n">
        <v>25.26</v>
      </c>
      <c r="F992" s="33" t="n">
        <v>252.6</v>
      </c>
      <c r="G992" s="34" t="n">
        <v>2011747.5</v>
      </c>
      <c r="H992" s="34" t="n">
        <v>2011747.5</v>
      </c>
      <c r="I992" s="34" t="n">
        <v>113875.8727499998</v>
      </c>
      <c r="J992" s="34">
        <f>IF(E992&gt;0, (G992-I992)/E992, "")</f>
        <v/>
      </c>
      <c r="K992" s="34">
        <f>IF(F992&gt;0, (G992-I992)/F992, "")</f>
        <v/>
      </c>
      <c r="L992" s="35" t="n">
        <v>40.09</v>
      </c>
      <c r="M992" s="34">
        <f>IF(AND(ISNUMBER(L992), L992&gt;0), (J992/L992)*42, "")</f>
        <v/>
      </c>
      <c r="N992" s="34">
        <f>IF(M992&lt;&gt;"", M992/10, "")</f>
        <v/>
      </c>
      <c r="O992" s="34">
        <f>M992</f>
        <v/>
      </c>
      <c r="P992" s="34">
        <f>IF(AND(M992&lt;&gt;"", J992&lt;&gt;""), M992-J992, "")</f>
        <v/>
      </c>
      <c r="Q992" s="41" t="inlineStr">
        <is>
          <t>Matched</t>
        </is>
      </c>
      <c r="R992" s="27" t="inlineStr">
        <is>
          <t>Deductions: Oil: ₹91,487, Shortage: ₹3,578, Bardana: ₹4,665, Brokerage: ₹3,796</t>
        </is>
      </c>
    </row>
    <row r="993">
      <c r="A993" s="20" t="n">
        <v>992</v>
      </c>
      <c r="B993" s="21" t="inlineStr">
        <is>
          <t>Mittal Trading Company</t>
        </is>
      </c>
      <c r="C993" s="21" t="inlineStr">
        <is>
          <t>INWDMSD27/0974 / PO:0368</t>
        </is>
      </c>
      <c r="D993" s="20" t="inlineStr">
        <is>
          <t>20-06-2026</t>
        </is>
      </c>
      <c r="E993" s="37" t="n">
        <v>30.14</v>
      </c>
      <c r="F993" s="38" t="n">
        <v>301.4</v>
      </c>
      <c r="G993" s="39" t="n">
        <v>2375887.5</v>
      </c>
      <c r="H993" s="39" t="n">
        <v>2375887.5</v>
      </c>
      <c r="I993" s="39" t="n">
        <v>151618.1062499999</v>
      </c>
      <c r="J993" s="39">
        <f>IF(E993&gt;0, (G993-I993)/E993, "")</f>
        <v/>
      </c>
      <c r="K993" s="39">
        <f>IF(F993&gt;0, (G993-I993)/F993, "")</f>
        <v/>
      </c>
      <c r="L993" s="40" t="n">
        <v>39.6</v>
      </c>
      <c r="M993" s="39">
        <f>IF(AND(ISNUMBER(L993), L993&gt;0), (J993/L993)*42, "")</f>
        <v/>
      </c>
      <c r="N993" s="39">
        <f>IF(M993&lt;&gt;"", M993/10, "")</f>
        <v/>
      </c>
      <c r="O993" s="39">
        <f>M993</f>
        <v/>
      </c>
      <c r="P993" s="39">
        <f>IF(AND(M993&lt;&gt;"", J993&lt;&gt;""), M993-J993, "")</f>
        <v/>
      </c>
      <c r="Q993" s="41" t="inlineStr">
        <is>
          <t>Matched</t>
        </is>
      </c>
      <c r="R993" s="21" t="inlineStr">
        <is>
          <t>Deductions: Oil: ₹135,765, Shortage: ₹2,362, Bardana: ₹5,175</t>
        </is>
      </c>
    </row>
    <row r="994">
      <c r="A994" s="26" t="n">
        <v>993</v>
      </c>
      <c r="B994" s="27" t="inlineStr">
        <is>
          <t>Umesh Kumar &amp; Sons</t>
        </is>
      </c>
      <c r="C994" s="27" t="inlineStr">
        <is>
          <t>INWDMSD27/0975 / PO:0374</t>
        </is>
      </c>
      <c r="D994" s="26" t="inlineStr">
        <is>
          <t>21-06-2026</t>
        </is>
      </c>
      <c r="E994" s="32" t="n">
        <v>25.89</v>
      </c>
      <c r="F994" s="33" t="n">
        <v>258.9</v>
      </c>
      <c r="G994" s="34" t="n">
        <v>2038837.5</v>
      </c>
      <c r="H994" s="34" t="n">
        <v>2038837.5</v>
      </c>
      <c r="I994" s="34" t="n">
        <v>161286.6312499999</v>
      </c>
      <c r="J994" s="34">
        <f>IF(E994&gt;0, (G994-I994)/E994, "")</f>
        <v/>
      </c>
      <c r="K994" s="34">
        <f>IF(F994&gt;0, (G994-I994)/F994, "")</f>
        <v/>
      </c>
      <c r="L994" s="35" t="n">
        <v>39.16</v>
      </c>
      <c r="M994" s="34">
        <f>IF(AND(ISNUMBER(L994), L994&gt;0), (J994/L994)*42, "")</f>
        <v/>
      </c>
      <c r="N994" s="34">
        <f>IF(M994&lt;&gt;"", M994/10, "")</f>
        <v/>
      </c>
      <c r="O994" s="34">
        <f>M994</f>
        <v/>
      </c>
      <c r="P994" s="34">
        <f>IF(AND(M994&lt;&gt;"", J994&lt;&gt;""), M994-J994, "")</f>
        <v/>
      </c>
      <c r="Q994" s="41" t="inlineStr">
        <is>
          <t>Matched</t>
        </is>
      </c>
      <c r="R994" s="27" t="inlineStr">
        <is>
          <t>Deductions: Oil: ₹140,777, Bardana: ₹8,390</t>
        </is>
      </c>
    </row>
    <row r="995">
      <c r="A995" s="20" t="n">
        <v>994</v>
      </c>
      <c r="B995" s="21" t="inlineStr">
        <is>
          <t>Umesh Kumar &amp; Sons</t>
        </is>
      </c>
      <c r="C995" s="21" t="inlineStr">
        <is>
          <t>INWDMSD27/0975 / PO:0377</t>
        </is>
      </c>
      <c r="D995" s="20" t="inlineStr">
        <is>
          <t>21-06-2026</t>
        </is>
      </c>
      <c r="E995" s="37" t="n">
        <v>5.99</v>
      </c>
      <c r="F995" s="38" t="n">
        <v>59.9</v>
      </c>
      <c r="G995" s="39" t="n">
        <v>702000</v>
      </c>
      <c r="H995" s="39" t="n">
        <v>465544.94</v>
      </c>
      <c r="I995" s="39" t="n">
        <v>34927.25195666665</v>
      </c>
      <c r="J995" s="39">
        <f>IF(E995&gt;0, (G995-I995)/E995, "")</f>
        <v/>
      </c>
      <c r="K995" s="39">
        <f>IF(F995&gt;0, (G995-I995)/F995, "")</f>
        <v/>
      </c>
      <c r="L995" s="40" t="n">
        <v>39.16</v>
      </c>
      <c r="M995" s="39">
        <f>IF(AND(ISNUMBER(L995), L995&gt;0), (J995/L995)*42, "")</f>
        <v/>
      </c>
      <c r="N995" s="39">
        <f>IF(M995&lt;&gt;"", M995/10, "")</f>
        <v/>
      </c>
      <c r="O995" s="39">
        <f>M995</f>
        <v/>
      </c>
      <c r="P995" s="39">
        <f>IF(AND(M995&lt;&gt;"", J995&lt;&gt;""), M995-J995, "")</f>
        <v/>
      </c>
      <c r="Q995" s="36" t="inlineStr">
        <is>
          <t>Amount Discrepancy</t>
        </is>
      </c>
      <c r="R995" s="21" t="inlineStr">
        <is>
          <t>Debit Y vs Lab AN diff: ₹-236,455.06 | Deductions: Oil: ₹32,145</t>
        </is>
      </c>
    </row>
    <row r="996">
      <c r="A996" s="26" t="n">
        <v>995</v>
      </c>
      <c r="B996" s="27" t="inlineStr">
        <is>
          <t>Umesh Kumar &amp; Sons</t>
        </is>
      </c>
      <c r="C996" s="27" t="inlineStr">
        <is>
          <t>INWDMSD27/0976 / PO:0363</t>
        </is>
      </c>
      <c r="D996" s="26" t="inlineStr">
        <is>
          <t>21-06-2026</t>
        </is>
      </c>
      <c r="E996" s="32" t="n">
        <v>37.36</v>
      </c>
      <c r="F996" s="33" t="n">
        <v>373.6</v>
      </c>
      <c r="G996" s="34" t="n">
        <v>2954600</v>
      </c>
      <c r="H996" s="34" t="n">
        <v>2954600</v>
      </c>
      <c r="I996" s="34" t="n">
        <v>118918.0213333332</v>
      </c>
      <c r="J996" s="34">
        <f>IF(E996&gt;0, (G996-I996)/E996, "")</f>
        <v/>
      </c>
      <c r="K996" s="34">
        <f>IF(F996&gt;0, (G996-I996)/F996, "")</f>
        <v/>
      </c>
      <c r="L996" s="35" t="n">
        <v>40.67</v>
      </c>
      <c r="M996" s="34">
        <f>IF(AND(ISNUMBER(L996), L996&gt;0), (J996/L996)*42, "")</f>
        <v/>
      </c>
      <c r="N996" s="34">
        <f>IF(M996&lt;&gt;"", M996/10, "")</f>
        <v/>
      </c>
      <c r="O996" s="34">
        <f>M996</f>
        <v/>
      </c>
      <c r="P996" s="34">
        <f>IF(AND(M996&lt;&gt;"", J996&lt;&gt;""), M996-J996, "")</f>
        <v/>
      </c>
      <c r="Q996" s="41" t="inlineStr">
        <is>
          <t>Matched</t>
        </is>
      </c>
      <c r="R996" s="27" t="inlineStr">
        <is>
          <t>Deductions: Oil: ₹93,562, Shortage: ₹3,160, Bardana: ₹8,165</t>
        </is>
      </c>
    </row>
    <row r="997">
      <c r="A997" s="20" t="n">
        <v>996</v>
      </c>
      <c r="B997" s="21" t="inlineStr">
        <is>
          <t>Moreshwar Trading Company</t>
        </is>
      </c>
      <c r="C997" s="21" t="inlineStr">
        <is>
          <t>INWDMSD27/0977 / PO:0379</t>
        </is>
      </c>
      <c r="D997" s="20" t="inlineStr">
        <is>
          <t>21-06-2026</t>
        </is>
      </c>
      <c r="E997" s="37" t="n">
        <v>29.15</v>
      </c>
      <c r="F997" s="38" t="n">
        <v>291.5</v>
      </c>
      <c r="G997" s="39" t="n">
        <v>2274090</v>
      </c>
      <c r="H997" s="39" t="n">
        <v>2274090</v>
      </c>
      <c r="I997" s="39" t="n">
        <v>164887.382</v>
      </c>
      <c r="J997" s="39">
        <f>IF(E997&gt;0, (G997-I997)/E997, "")</f>
        <v/>
      </c>
      <c r="K997" s="39">
        <f>IF(F997&gt;0, (G997-I997)/F997, "")</f>
        <v/>
      </c>
      <c r="L997" s="40" t="n">
        <v>39.35</v>
      </c>
      <c r="M997" s="39">
        <f>IF(AND(ISNUMBER(L997), L997&gt;0), (J997/L997)*42, "")</f>
        <v/>
      </c>
      <c r="N997" s="39">
        <f>IF(M997&lt;&gt;"", M997/10, "")</f>
        <v/>
      </c>
      <c r="O997" s="39">
        <f>M997</f>
        <v/>
      </c>
      <c r="P997" s="39">
        <f>IF(AND(M997&lt;&gt;"", J997&lt;&gt;""), M997-J997, "")</f>
        <v/>
      </c>
      <c r="Q997" s="41" t="inlineStr">
        <is>
          <t>Matched</t>
        </is>
      </c>
      <c r="R997" s="21" t="inlineStr">
        <is>
          <t>Deductions: Oil: ₹143,484, Shortage: ₹390, Bardana: ₹5,725, Brokerage: ₹4,372</t>
        </is>
      </c>
    </row>
    <row r="998">
      <c r="A998" s="26" t="n">
        <v>997</v>
      </c>
      <c r="B998" s="27" t="inlineStr">
        <is>
          <t>Moreshwar Trading Company</t>
        </is>
      </c>
      <c r="C998" s="27" t="inlineStr">
        <is>
          <t>INWDMSD27/0978 / PO:0361</t>
        </is>
      </c>
      <c r="D998" s="26" t="inlineStr">
        <is>
          <t>22-06-2026</t>
        </is>
      </c>
      <c r="E998" s="32" t="n">
        <v>24.78</v>
      </c>
      <c r="F998" s="33" t="n">
        <v>247.8</v>
      </c>
      <c r="G998" s="34" t="n">
        <v>2072962.5</v>
      </c>
      <c r="H998" s="34" t="n">
        <v>1970010</v>
      </c>
      <c r="I998" s="34" t="n">
        <v>137256.9880000002</v>
      </c>
      <c r="J998" s="34">
        <f>IF(E998&gt;0, (G998-I998)/E998, "")</f>
        <v/>
      </c>
      <c r="K998" s="34">
        <f>IF(F998&gt;0, (G998-I998)/F998, "")</f>
        <v/>
      </c>
      <c r="L998" s="35" t="n">
        <v>39.41</v>
      </c>
      <c r="M998" s="34">
        <f>IF(AND(ISNUMBER(L998), L998&gt;0), (J998/L998)*42, "")</f>
        <v/>
      </c>
      <c r="N998" s="34">
        <f>IF(M998&lt;&gt;"", M998/10, "")</f>
        <v/>
      </c>
      <c r="O998" s="34">
        <f>M998</f>
        <v/>
      </c>
      <c r="P998" s="34">
        <f>IF(AND(M998&lt;&gt;"", J998&lt;&gt;""), M998-J998, "")</f>
        <v/>
      </c>
      <c r="Q998" s="36" t="inlineStr">
        <is>
          <t>Amount Discrepancy</t>
        </is>
      </c>
      <c r="R998" s="27" t="inlineStr">
        <is>
          <t>Debit Y vs Lab AN diff: ₹-102,952.50 | Deductions: Oil: ₹121,484, Bardana: ₹4,570, Brokerage: ₹3,717</t>
        </is>
      </c>
    </row>
    <row r="999">
      <c r="A999" s="20" t="n">
        <v>998</v>
      </c>
      <c r="B999" s="21" t="inlineStr">
        <is>
          <t>Moreshwar Trading Company</t>
        </is>
      </c>
      <c r="C999" s="21" t="inlineStr">
        <is>
          <t>INWDMSD27/0979 / PO:0379</t>
        </is>
      </c>
      <c r="D999" s="20" t="inlineStr">
        <is>
          <t>21-06-2026</t>
        </is>
      </c>
      <c r="E999" s="37" t="n">
        <v>26.66</v>
      </c>
      <c r="F999" s="38" t="n">
        <v>266.6</v>
      </c>
      <c r="G999" s="39" t="n">
        <v>2079090</v>
      </c>
      <c r="H999" s="39" t="n">
        <v>2079090</v>
      </c>
      <c r="I999" s="39" t="n">
        <v>215047.9357142858</v>
      </c>
      <c r="J999" s="39">
        <f>IF(E999&gt;0, (G999-I999)/E999, "")</f>
        <v/>
      </c>
      <c r="K999" s="39">
        <f>IF(F999&gt;0, (G999-I999)/F999, "")</f>
        <v/>
      </c>
      <c r="L999" s="40" t="n">
        <v>38.04</v>
      </c>
      <c r="M999" s="39">
        <f>IF(AND(ISNUMBER(L999), L999&gt;0), (J999/L999)*42, "")</f>
        <v/>
      </c>
      <c r="N999" s="39">
        <f>IF(M999&lt;&gt;"", M999/10, "")</f>
        <v/>
      </c>
      <c r="O999" s="39">
        <f>M999</f>
        <v/>
      </c>
      <c r="P999" s="39">
        <f>IF(AND(M999&lt;&gt;"", J999&lt;&gt;""), M999-J999, "")</f>
        <v/>
      </c>
      <c r="Q999" s="41" t="inlineStr">
        <is>
          <t>Matched</t>
        </is>
      </c>
      <c r="R999" s="21" t="inlineStr">
        <is>
          <t>Deductions: Oil: ₹196,028, Bardana: ₹4,625, Brokerage: ₹3,999</t>
        </is>
      </c>
    </row>
    <row r="1000">
      <c r="A1000" s="26" t="n">
        <v>999</v>
      </c>
      <c r="B1000" s="27" t="inlineStr">
        <is>
          <t>Moreshwar Trading Company</t>
        </is>
      </c>
      <c r="C1000" s="27" t="inlineStr">
        <is>
          <t>INWDMSD27/0980 / PO:0379</t>
        </is>
      </c>
      <c r="D1000" s="26" t="inlineStr">
        <is>
          <t>22-06-2026</t>
        </is>
      </c>
      <c r="E1000" s="32" t="n">
        <v>30.86</v>
      </c>
      <c r="F1000" s="33" t="n">
        <v>308.6</v>
      </c>
      <c r="G1000" s="34" t="n">
        <v>2415270</v>
      </c>
      <c r="H1000" s="34" t="n">
        <v>2415270</v>
      </c>
      <c r="I1000" s="34" t="n">
        <v>358755.0462142856</v>
      </c>
      <c r="J1000" s="34">
        <f>IF(E1000&gt;0, (G1000-I1000)/E1000, "")</f>
        <v/>
      </c>
      <c r="K1000" s="34">
        <f>IF(F1000&gt;0, (G1000-I1000)/F1000, "")</f>
        <v/>
      </c>
      <c r="L1000" s="35" t="n">
        <v>37.73</v>
      </c>
      <c r="M1000" s="34">
        <f>IF(AND(ISNUMBER(L1000), L1000&gt;0), (J1000/L1000)*42, "")</f>
        <v/>
      </c>
      <c r="N1000" s="34">
        <f>IF(M1000&lt;&gt;"", M1000/10, "")</f>
        <v/>
      </c>
      <c r="O1000" s="34">
        <f>M1000</f>
        <v/>
      </c>
      <c r="P1000" s="34">
        <f>IF(AND(M1000&lt;&gt;"", J1000&lt;&gt;""), M1000-J1000, "")</f>
        <v/>
      </c>
      <c r="Q1000" s="41" t="inlineStr">
        <is>
          <t>Matched</t>
        </is>
      </c>
      <c r="R1000" s="27" t="inlineStr">
        <is>
          <t>Deductions: Oil: ₹253,028, Shortage: ₹8,190, Bardana: ₹5,580, Brokerage: ₹4,645</t>
        </is>
      </c>
    </row>
    <row r="1001">
      <c r="A1001" s="20" t="n">
        <v>1000</v>
      </c>
      <c r="B1001" s="21" t="inlineStr">
        <is>
          <t>Aggarwal Trading Company</t>
        </is>
      </c>
      <c r="C1001" s="21" t="inlineStr">
        <is>
          <t>INWDMSD27/0981 / PO:0378</t>
        </is>
      </c>
      <c r="D1001" s="20" t="inlineStr">
        <is>
          <t>22-06-2026</t>
        </is>
      </c>
      <c r="E1001" s="37" t="n">
        <v>15.23</v>
      </c>
      <c r="F1001" s="38" t="n">
        <v>152.3</v>
      </c>
      <c r="G1001" s="39" t="n">
        <v>1188720</v>
      </c>
      <c r="H1001" s="39" t="n">
        <v>1188720</v>
      </c>
      <c r="I1001" s="39" t="n">
        <v>142472.0285714287</v>
      </c>
      <c r="J1001" s="39">
        <f>IF(E1001&gt;0, (G1001-I1001)/E1001, "")</f>
        <v/>
      </c>
      <c r="K1001" s="39">
        <f>IF(F1001&gt;0, (G1001-I1001)/F1001, "")</f>
        <v/>
      </c>
      <c r="L1001" s="40" t="n">
        <v>37.32</v>
      </c>
      <c r="M1001" s="39">
        <f>IF(AND(ISNUMBER(L1001), L1001&gt;0), (J1001/L1001)*42, "")</f>
        <v/>
      </c>
      <c r="N1001" s="39">
        <f>IF(M1001&lt;&gt;"", M1001/10, "")</f>
        <v/>
      </c>
      <c r="O1001" s="39">
        <f>M1001</f>
        <v/>
      </c>
      <c r="P1001" s="39">
        <f>IF(AND(M1001&lt;&gt;"", J1001&lt;&gt;""), M1001-J1001, "")</f>
        <v/>
      </c>
      <c r="Q1001" s="41" t="inlineStr">
        <is>
          <t>Matched</t>
        </is>
      </c>
      <c r="R1001" s="21" t="inlineStr">
        <is>
          <t>Deductions: Oil: ₹133,023, Shortage: ₹780, Bardana: ₹2,725</t>
        </is>
      </c>
    </row>
    <row r="1002">
      <c r="A1002" s="26" t="n">
        <v>1001</v>
      </c>
      <c r="B1002" s="27" t="inlineStr">
        <is>
          <t>Moreshwar Trading Company</t>
        </is>
      </c>
      <c r="C1002" s="27" t="inlineStr">
        <is>
          <t>INWDMSD27/0982 / PO:0379</t>
        </is>
      </c>
      <c r="D1002" s="26" t="inlineStr">
        <is>
          <t>22-06-2026</t>
        </is>
      </c>
      <c r="E1002" s="32" t="n">
        <v>27.75</v>
      </c>
      <c r="F1002" s="33" t="n">
        <v>277.5</v>
      </c>
      <c r="G1002" s="34" t="n">
        <v>2148900</v>
      </c>
      <c r="H1002" s="34" t="n">
        <v>2148900</v>
      </c>
      <c r="I1002" s="34" t="n">
        <v>182360.9485714285</v>
      </c>
      <c r="J1002" s="34">
        <f>IF(E1002&gt;0, (G1002-I1002)/E1002, "")</f>
        <v/>
      </c>
      <c r="K1002" s="34">
        <f>IF(F1002&gt;0, (G1002-I1002)/F1002, "")</f>
        <v/>
      </c>
      <c r="L1002" s="35" t="n">
        <v>39.1</v>
      </c>
      <c r="M1002" s="34">
        <f>IF(AND(ISNUMBER(L1002), L1002&gt;0), (J1002/L1002)*42, "")</f>
        <v/>
      </c>
      <c r="N1002" s="34">
        <f>IF(M1002&lt;&gt;"", M1002/10, "")</f>
        <v/>
      </c>
      <c r="O1002" s="34">
        <f>M1002</f>
        <v/>
      </c>
      <c r="P1002" s="34">
        <f>IF(AND(M1002&lt;&gt;"", J1002&lt;&gt;""), M1002-J1002, "")</f>
        <v/>
      </c>
      <c r="Q1002" s="41" t="inlineStr">
        <is>
          <t>Matched</t>
        </is>
      </c>
      <c r="R1002" s="27" t="inlineStr">
        <is>
          <t>Deductions: Oil: ₹148,376, Bardana: ₹4,495, Moisture: ₹6,447, Brokerage: ₹4,132</t>
        </is>
      </c>
    </row>
    <row r="1003">
      <c r="A1003" s="20" t="n">
        <v>1002</v>
      </c>
      <c r="B1003" s="21" t="inlineStr">
        <is>
          <t>Shyam Lal Mukesh Kumar</t>
        </is>
      </c>
      <c r="C1003" s="21" t="inlineStr">
        <is>
          <t>INWDMSD27/0983 / PO:0372</t>
        </is>
      </c>
      <c r="D1003" s="20" t="inlineStr">
        <is>
          <t>23-06-2026</t>
        </is>
      </c>
      <c r="E1003" s="37" t="n">
        <v>28.31</v>
      </c>
      <c r="F1003" s="38" t="n">
        <v>283.1</v>
      </c>
      <c r="G1003" s="39" t="n">
        <v>2312217.5</v>
      </c>
      <c r="H1003" s="39" t="n">
        <v>2222335</v>
      </c>
      <c r="I1003" s="39" t="n">
        <v>230427.445047619</v>
      </c>
      <c r="J1003" s="39">
        <f>IF(E1003&gt;0, (G1003-I1003)/E1003, "")</f>
        <v/>
      </c>
      <c r="K1003" s="39">
        <f>IF(F1003&gt;0, (G1003-I1003)/F1003, "")</f>
        <v/>
      </c>
      <c r="L1003" s="40" t="n">
        <v>38.5</v>
      </c>
      <c r="M1003" s="39">
        <f>IF(AND(ISNUMBER(L1003), L1003&gt;0), (J1003/L1003)*42, "")</f>
        <v/>
      </c>
      <c r="N1003" s="39">
        <f>IF(M1003&lt;&gt;"", M1003/10, "")</f>
        <v/>
      </c>
      <c r="O1003" s="39">
        <f>M1003</f>
        <v/>
      </c>
      <c r="P1003" s="39">
        <f>IF(AND(M1003&lt;&gt;"", J1003&lt;&gt;""), M1003-J1003, "")</f>
        <v/>
      </c>
      <c r="Q1003" s="36" t="inlineStr">
        <is>
          <t>Amount Discrepancy</t>
        </is>
      </c>
      <c r="R1003" s="21" t="inlineStr">
        <is>
          <t>Debit Y vs Lab AN diff: ₹-89,882.50 | Deductions: Oil: ₹193,131, Bardana: ₹4,680, Brokerage: ₹4,246</t>
        </is>
      </c>
    </row>
    <row r="1004">
      <c r="A1004" s="26" t="n">
        <v>1003</v>
      </c>
      <c r="B1004" s="27" t="inlineStr">
        <is>
          <t>Shyam Traders</t>
        </is>
      </c>
      <c r="C1004" s="27" t="inlineStr">
        <is>
          <t>INWDMSD27/0984 / PO:0381</t>
        </is>
      </c>
      <c r="D1004" s="26" t="inlineStr">
        <is>
          <t>23-06-2026</t>
        </is>
      </c>
      <c r="E1004" s="32" t="n">
        <v>13.22</v>
      </c>
      <c r="F1004" s="33" t="n">
        <v>132.2</v>
      </c>
      <c r="G1004" s="34" t="n">
        <v>1038768.75</v>
      </c>
      <c r="H1004" s="34" t="n">
        <v>1038768.75</v>
      </c>
      <c r="I1004" s="34" t="n">
        <v>85432.20848214286</v>
      </c>
      <c r="J1004" s="34">
        <f>IF(E1004&gt;0, (G1004-I1004)/E1004, "")</f>
        <v/>
      </c>
      <c r="K1004" s="34">
        <f>IF(F1004&gt;0, (G1004-I1004)/F1004, "")</f>
        <v/>
      </c>
      <c r="L1004" s="35" t="n">
        <v>39.03</v>
      </c>
      <c r="M1004" s="34">
        <f>IF(AND(ISNUMBER(L1004), L1004&gt;0), (J1004/L1004)*42, "")</f>
        <v/>
      </c>
      <c r="N1004" s="34">
        <f>IF(M1004&lt;&gt;"", M1004/10, "")</f>
        <v/>
      </c>
      <c r="O1004" s="34">
        <f>M1004</f>
        <v/>
      </c>
      <c r="P1004" s="34">
        <f>IF(AND(M1004&lt;&gt;"", J1004&lt;&gt;""), M1004-J1004, "")</f>
        <v/>
      </c>
      <c r="Q1004" s="41" t="inlineStr">
        <is>
          <t>Matched</t>
        </is>
      </c>
      <c r="R1004" s="27" t="inlineStr">
        <is>
          <t>Deductions: Oil: ₹74,198, Shortage: ₹4,304, Bardana: ₹3,295</t>
        </is>
      </c>
    </row>
    <row r="1005">
      <c r="A1005" s="20" t="n">
        <v>1004</v>
      </c>
      <c r="B1005" s="21" t="inlineStr">
        <is>
          <t>Umesh Kumar &amp; Sons</t>
        </is>
      </c>
      <c r="C1005" s="21" t="inlineStr">
        <is>
          <t>INWDMSD27/0985 / PO:0382</t>
        </is>
      </c>
      <c r="D1005" s="20" t="inlineStr">
        <is>
          <t>23-06-2026</t>
        </is>
      </c>
      <c r="E1005" s="37" t="n">
        <v>3.98</v>
      </c>
      <c r="F1005" s="38" t="n">
        <v>39.8</v>
      </c>
      <c r="G1005" s="39" t="n">
        <v>311435</v>
      </c>
      <c r="H1005" s="39" t="n">
        <v>311435</v>
      </c>
      <c r="I1005" s="39" t="n">
        <v>41468.22519047619</v>
      </c>
      <c r="J1005" s="39">
        <f>IF(E1005&gt;0, (G1005-I1005)/E1005, "")</f>
        <v/>
      </c>
      <c r="K1005" s="39">
        <f>IF(F1005&gt;0, (G1005-I1005)/F1005, "")</f>
        <v/>
      </c>
      <c r="L1005" s="40" t="n">
        <v>38.05</v>
      </c>
      <c r="M1005" s="39">
        <f>IF(AND(ISNUMBER(L1005), L1005&gt;0), (J1005/L1005)*42, "")</f>
        <v/>
      </c>
      <c r="N1005" s="39">
        <f>IF(M1005&lt;&gt;"", M1005/10, "")</f>
        <v/>
      </c>
      <c r="O1005" s="39">
        <f>M1005</f>
        <v/>
      </c>
      <c r="P1005" s="39">
        <f>IF(AND(M1005&lt;&gt;"", J1005&lt;&gt;""), M1005-J1005, "")</f>
        <v/>
      </c>
      <c r="Q1005" s="41" t="inlineStr">
        <is>
          <t>Matched</t>
        </is>
      </c>
      <c r="R1005" s="21" t="inlineStr">
        <is>
          <t>Deductions: Oil: ₹29,660, Shortage: ₹2,341, Bardana: ₹7,785</t>
        </is>
      </c>
    </row>
    <row r="1006">
      <c r="A1006" s="26" t="n">
        <v>1005</v>
      </c>
      <c r="B1006" s="27" t="inlineStr">
        <is>
          <t>Umesh Kumar &amp; Sons</t>
        </is>
      </c>
      <c r="C1006" s="27" t="inlineStr">
        <is>
          <t>INWDMSD27/0985 / PO:0377</t>
        </is>
      </c>
      <c r="D1006" s="26" t="inlineStr">
        <is>
          <t>23-06-2026</t>
        </is>
      </c>
      <c r="E1006" s="32" t="n">
        <v>26</v>
      </c>
      <c r="F1006" s="33" t="n">
        <v>260</v>
      </c>
      <c r="G1006" s="34" t="n">
        <v>2028000</v>
      </c>
      <c r="H1006" s="34" t="n">
        <v>2028000</v>
      </c>
      <c r="I1006" s="34" t="n">
        <v>204094.0571428571</v>
      </c>
      <c r="J1006" s="34">
        <f>IF(E1006&gt;0, (G1006-I1006)/E1006, "")</f>
        <v/>
      </c>
      <c r="K1006" s="34">
        <f>IF(F1006&gt;0, (G1006-I1006)/F1006, "")</f>
        <v/>
      </c>
      <c r="L1006" s="35" t="n">
        <v>38.05</v>
      </c>
      <c r="M1006" s="34">
        <f>IF(AND(ISNUMBER(L1006), L1006&gt;0), (J1006/L1006)*42, "")</f>
        <v/>
      </c>
      <c r="N1006" s="34">
        <f>IF(M1006&lt;&gt;"", M1006/10, "")</f>
        <v/>
      </c>
      <c r="O1006" s="34">
        <f>M1006</f>
        <v/>
      </c>
      <c r="P1006" s="34">
        <f>IF(AND(M1006&lt;&gt;"", J1006&lt;&gt;""), M1006-J1006, "")</f>
        <v/>
      </c>
      <c r="Q1006" s="41" t="inlineStr">
        <is>
          <t>Matched</t>
        </is>
      </c>
      <c r="R1006" s="27" t="inlineStr">
        <is>
          <t>Deductions: Oil: ₹193,143</t>
        </is>
      </c>
    </row>
    <row r="1007">
      <c r="A1007" s="20" t="n">
        <v>1006</v>
      </c>
      <c r="B1007" s="21" t="inlineStr">
        <is>
          <t>Shyam Traders</t>
        </is>
      </c>
      <c r="C1007" s="21" t="inlineStr">
        <is>
          <t>INWDMSD27/0986 / PO:0383</t>
        </is>
      </c>
      <c r="D1007" s="20" t="inlineStr">
        <is>
          <t>23-06-2026</t>
        </is>
      </c>
      <c r="E1007" s="37" t="n">
        <v>16.05</v>
      </c>
      <c r="F1007" s="38" t="n">
        <v>160.5</v>
      </c>
      <c r="G1007" s="39" t="n">
        <v>1258260</v>
      </c>
      <c r="H1007" s="39" t="n">
        <v>1258260</v>
      </c>
      <c r="I1007" s="39" t="n">
        <v>82101.56714285703</v>
      </c>
      <c r="J1007" s="39">
        <f>IF(E1007&gt;0, (G1007-I1007)/E1007, "")</f>
        <v/>
      </c>
      <c r="K1007" s="39">
        <f>IF(F1007&gt;0, (G1007-I1007)/F1007, "")</f>
        <v/>
      </c>
      <c r="L1007" s="40" t="n">
        <v>39.59</v>
      </c>
      <c r="M1007" s="39">
        <f>IF(AND(ISNUMBER(L1007), L1007&gt;0), (J1007/L1007)*42, "")</f>
        <v/>
      </c>
      <c r="N1007" s="39">
        <f>IF(M1007&lt;&gt;"", M1007/10, "")</f>
        <v/>
      </c>
      <c r="O1007" s="39">
        <f>M1007</f>
        <v/>
      </c>
      <c r="P1007" s="39">
        <f>IF(AND(M1007&lt;&gt;"", J1007&lt;&gt;""), M1007-J1007, "")</f>
        <v/>
      </c>
      <c r="Q1007" s="41" t="inlineStr">
        <is>
          <t>Matched</t>
        </is>
      </c>
      <c r="R1007" s="21" t="inlineStr">
        <is>
          <t>Deductions: Oil: ₹72,200, Shortage: ₹2,347, Bardana: ₹3,150</t>
        </is>
      </c>
    </row>
    <row r="1008">
      <c r="A1008" s="26" t="n">
        <v>1007</v>
      </c>
      <c r="B1008" s="27" t="inlineStr">
        <is>
          <t>Aggarwal Trading Company</t>
        </is>
      </c>
      <c r="C1008" s="27" t="inlineStr">
        <is>
          <t>INWDMSD27/0987 / PO:0378</t>
        </is>
      </c>
      <c r="D1008" s="26" t="inlineStr">
        <is>
          <t>24-06-2026</t>
        </is>
      </c>
      <c r="E1008" s="32" t="n">
        <v>25.02</v>
      </c>
      <c r="F1008" s="33" t="n">
        <v>250.2</v>
      </c>
      <c r="G1008" s="34" t="n">
        <v>1950000</v>
      </c>
      <c r="H1008" s="34" t="n">
        <v>1950000</v>
      </c>
      <c r="I1008" s="34" t="n">
        <v>125157.1428571429</v>
      </c>
      <c r="J1008" s="34">
        <f>IF(E1008&gt;0, (G1008-I1008)/E1008, "")</f>
        <v/>
      </c>
      <c r="K1008" s="34">
        <f>IF(F1008&gt;0, (G1008-I1008)/F1008, "")</f>
        <v/>
      </c>
      <c r="L1008" s="35" t="n">
        <v>39.7</v>
      </c>
      <c r="M1008" s="34">
        <f>IF(AND(ISNUMBER(L1008), L1008&gt;0), (J1008/L1008)*42, "")</f>
        <v/>
      </c>
      <c r="N1008" s="34">
        <f>IF(M1008&lt;&gt;"", M1008/10, "")</f>
        <v/>
      </c>
      <c r="O1008" s="34">
        <f>M1008</f>
        <v/>
      </c>
      <c r="P1008" s="34">
        <f>IF(AND(M1008&lt;&gt;"", J1008&lt;&gt;""), M1008-J1008, "")</f>
        <v/>
      </c>
      <c r="Q1008" s="41" t="inlineStr">
        <is>
          <t>Matched</t>
        </is>
      </c>
      <c r="R1008" s="27" t="inlineStr">
        <is>
          <t>Deductions: Oil: ₹112,357, Bardana: ₹5,000</t>
        </is>
      </c>
    </row>
    <row r="1009">
      <c r="A1009" s="20" t="n">
        <v>1008</v>
      </c>
      <c r="B1009" s="21" t="inlineStr">
        <is>
          <t>Moreshwar Trading Company</t>
        </is>
      </c>
      <c r="C1009" s="21" t="inlineStr">
        <is>
          <t>INWDMSD27/0988 / PO:0384</t>
        </is>
      </c>
      <c r="D1009" s="20" t="inlineStr">
        <is>
          <t>26-06-2026</t>
        </is>
      </c>
      <c r="E1009" s="37" t="n">
        <v>26.84</v>
      </c>
      <c r="F1009" s="38" t="n">
        <v>268.4</v>
      </c>
      <c r="G1009" s="39" t="n">
        <v>2124705</v>
      </c>
      <c r="H1009" s="39" t="n">
        <v>2124705</v>
      </c>
      <c r="I1009" s="39" t="n">
        <v>173163.9482857143</v>
      </c>
      <c r="J1009" s="39">
        <f>IF(E1009&gt;0, (G1009-I1009)/E1009, "")</f>
        <v/>
      </c>
      <c r="K1009" s="39">
        <f>IF(F1009&gt;0, (G1009-I1009)/F1009, "")</f>
        <v/>
      </c>
      <c r="L1009" s="40" t="n">
        <v>39.04</v>
      </c>
      <c r="M1009" s="39">
        <f>IF(AND(ISNUMBER(L1009), L1009&gt;0), (J1009/L1009)*42, "")</f>
        <v/>
      </c>
      <c r="N1009" s="39">
        <f>IF(M1009&lt;&gt;"", M1009/10, "")</f>
        <v/>
      </c>
      <c r="O1009" s="39">
        <f>M1009</f>
        <v/>
      </c>
      <c r="P1009" s="39">
        <f>IF(AND(M1009&lt;&gt;"", J1009&lt;&gt;""), M1009-J1009, "")</f>
        <v/>
      </c>
      <c r="Q1009" s="41" t="inlineStr">
        <is>
          <t>Matched</t>
        </is>
      </c>
      <c r="R1009" s="21" t="inlineStr">
        <is>
          <t>Deductions: Oil: ₹149,741, Shortage: ₹4,345, Bardana: ₹4,845, Brokerage: ₹4,034</t>
        </is>
      </c>
    </row>
    <row r="1010">
      <c r="A1010" s="26" t="n">
        <v>1009</v>
      </c>
      <c r="B1010" s="27" t="inlineStr">
        <is>
          <t>Shri Shyam Trading Company</t>
        </is>
      </c>
      <c r="C1010" s="27" t="inlineStr">
        <is>
          <t>INWDMSD27/0989 / PO:0388</t>
        </is>
      </c>
      <c r="D1010" s="26" t="inlineStr">
        <is>
          <t>26-06-2026</t>
        </is>
      </c>
      <c r="E1010" s="32" t="n">
        <v>30.3</v>
      </c>
      <c r="F1010" s="33" t="n">
        <v>303</v>
      </c>
      <c r="G1010" s="34" t="n">
        <v>2384550</v>
      </c>
      <c r="H1010" s="34" t="n">
        <v>2384550</v>
      </c>
      <c r="I1010" s="34" t="n">
        <v>128599.745</v>
      </c>
      <c r="J1010" s="34">
        <f>IF(E1010&gt;0, (G1010-I1010)/E1010, "")</f>
        <v/>
      </c>
      <c r="K1010" s="34">
        <f>IF(F1010&gt;0, (G1010-I1010)/F1010, "")</f>
        <v/>
      </c>
      <c r="L1010" s="35" t="n">
        <v>40</v>
      </c>
      <c r="M1010" s="34">
        <f>IF(AND(ISNUMBER(L1010), L1010&gt;0), (J1010/L1010)*42, "")</f>
        <v/>
      </c>
      <c r="N1010" s="34">
        <f>IF(M1010&lt;&gt;"", M1010/10, "")</f>
        <v/>
      </c>
      <c r="O1010" s="34">
        <f>M1010</f>
        <v/>
      </c>
      <c r="P1010" s="34">
        <f>IF(AND(M1010&lt;&gt;"", J1010&lt;&gt;""), M1010-J1010, "")</f>
        <v/>
      </c>
      <c r="Q1010" s="41" t="inlineStr">
        <is>
          <t>Matched</t>
        </is>
      </c>
      <c r="R1010" s="27" t="inlineStr">
        <is>
          <t>Deductions: Oil: ₹113,550, Bardana: ₹5,750</t>
        </is>
      </c>
    </row>
    <row r="1011">
      <c r="A1011" s="20" t="n">
        <v>1010</v>
      </c>
      <c r="B1011" s="21" t="inlineStr">
        <is>
          <t>Jai Sri Rama Trading Company</t>
        </is>
      </c>
      <c r="C1011" s="21" t="inlineStr">
        <is>
          <t>INWDMSD27/0990 / PO:0385</t>
        </is>
      </c>
      <c r="D1011" s="20" t="inlineStr">
        <is>
          <t>26-06-2026</t>
        </is>
      </c>
      <c r="E1011" s="37" t="n">
        <v>11</v>
      </c>
      <c r="F1011" s="38" t="n">
        <v>110</v>
      </c>
      <c r="G1011" s="39" t="n">
        <v>868218.75</v>
      </c>
      <c r="H1011" s="39" t="n">
        <v>868218.75</v>
      </c>
      <c r="I1011" s="39" t="n">
        <v>35742.97187499997</v>
      </c>
      <c r="J1011" s="39">
        <f>IF(E1011&gt;0, (G1011-I1011)/E1011, "")</f>
        <v/>
      </c>
      <c r="K1011" s="39">
        <f>IF(F1011&gt;0, (G1011-I1011)/F1011, "")</f>
        <v/>
      </c>
      <c r="L1011" s="40" t="n">
        <v>40.73</v>
      </c>
      <c r="M1011" s="39">
        <f>IF(AND(ISNUMBER(L1011), L1011&gt;0), (J1011/L1011)*42, "")</f>
        <v/>
      </c>
      <c r="N1011" s="39">
        <f>IF(M1011&lt;&gt;"", M1011/10, "")</f>
        <v/>
      </c>
      <c r="O1011" s="39">
        <f>M1011</f>
        <v/>
      </c>
      <c r="P1011" s="39">
        <f>IF(AND(M1011&lt;&gt;"", J1011&lt;&gt;""), M1011-J1011, "")</f>
        <v/>
      </c>
      <c r="Q1011" s="41" t="inlineStr">
        <is>
          <t>Matched</t>
        </is>
      </c>
      <c r="R1011" s="21" t="inlineStr">
        <is>
          <t>Deductions: Oil: ₹27,494, Shortage: ₹1,969, Bardana: ₹2,200</t>
        </is>
      </c>
    </row>
    <row r="1012">
      <c r="A1012" s="26" t="n">
        <v>1011</v>
      </c>
      <c r="B1012" s="27" t="inlineStr">
        <is>
          <t>Pem Raj Tara Chand</t>
        </is>
      </c>
      <c r="C1012" s="27" t="inlineStr">
        <is>
          <t>INWDMSD27/0992 / PO:0390</t>
        </is>
      </c>
      <c r="D1012" s="26" t="inlineStr">
        <is>
          <t>26-06-2026</t>
        </is>
      </c>
      <c r="E1012" s="32" t="n">
        <v>8.23</v>
      </c>
      <c r="F1012" s="33" t="n">
        <v>82.3</v>
      </c>
      <c r="G1012" s="34" t="n">
        <v>649687.5</v>
      </c>
      <c r="H1012" s="34" t="n">
        <v>649687.5</v>
      </c>
      <c r="I1012" s="34" t="n">
        <v>30649.56250000001</v>
      </c>
      <c r="J1012" s="34">
        <f>IF(E1012&gt;0, (G1012-I1012)/E1012, "")</f>
        <v/>
      </c>
      <c r="K1012" s="34">
        <f>IF(F1012&gt;0, (G1012-I1012)/F1012, "")</f>
        <v/>
      </c>
      <c r="L1012" s="35" t="n">
        <v>40.6</v>
      </c>
      <c r="M1012" s="34">
        <f>IF(AND(ISNUMBER(L1012), L1012&gt;0), (J1012/L1012)*42, "")</f>
        <v/>
      </c>
      <c r="N1012" s="34">
        <f>IF(M1012&lt;&gt;"", M1012/10, "")</f>
        <v/>
      </c>
      <c r="O1012" s="34">
        <f>M1012</f>
        <v/>
      </c>
      <c r="P1012" s="34">
        <f>IF(AND(M1012&lt;&gt;"", J1012&lt;&gt;""), M1012-J1012, "")</f>
        <v/>
      </c>
      <c r="Q1012" s="41" t="inlineStr">
        <is>
          <t>Matched</t>
        </is>
      </c>
      <c r="R1012" s="27" t="inlineStr">
        <is>
          <t>Deductions: Oil: ₹24,286, Shortage: ₹1,575, Bardana: ₹1,930</t>
        </is>
      </c>
    </row>
    <row r="1013">
      <c r="A1013" s="20" t="n">
        <v>1012</v>
      </c>
      <c r="B1013" s="21" t="inlineStr">
        <is>
          <t>Pem Raj Tara Chand</t>
        </is>
      </c>
      <c r="C1013" s="21" t="inlineStr">
        <is>
          <t>INWDMSD27/0994 / PO:0390</t>
        </is>
      </c>
      <c r="D1013" s="20" t="inlineStr">
        <is>
          <t>26-06-2026</t>
        </is>
      </c>
      <c r="E1013" s="37" t="n">
        <v>8.41</v>
      </c>
      <c r="F1013" s="38" t="n">
        <v>84.09999999999999</v>
      </c>
      <c r="G1013" s="39" t="n">
        <v>661500</v>
      </c>
      <c r="H1013" s="39" t="n">
        <v>661500</v>
      </c>
      <c r="I1013" s="39" t="n">
        <v>21170.59999999998</v>
      </c>
      <c r="J1013" s="39">
        <f>IF(E1013&gt;0, (G1013-I1013)/E1013, "")</f>
        <v/>
      </c>
      <c r="K1013" s="39">
        <f>IF(F1013&gt;0, (G1013-I1013)/F1013, "")</f>
        <v/>
      </c>
      <c r="L1013" s="40" t="n">
        <v>40.96</v>
      </c>
      <c r="M1013" s="39">
        <f>IF(AND(ISNUMBER(L1013), L1013&gt;0), (J1013/L1013)*42, "")</f>
        <v/>
      </c>
      <c r="N1013" s="39">
        <f>IF(M1013&lt;&gt;"", M1013/10, "")</f>
        <v/>
      </c>
      <c r="O1013" s="39">
        <f>M1013</f>
        <v/>
      </c>
      <c r="P1013" s="39">
        <f>IF(AND(M1013&lt;&gt;"", J1013&lt;&gt;""), M1013-J1013, "")</f>
        <v/>
      </c>
      <c r="Q1013" s="41" t="inlineStr">
        <is>
          <t>Matched</t>
        </is>
      </c>
      <c r="R1013" s="21" t="inlineStr">
        <is>
          <t>Deductions: Oil: ₹16,380, Bardana: ₹1,880</t>
        </is>
      </c>
    </row>
    <row r="1014">
      <c r="A1014" s="26" t="n">
        <v>1013</v>
      </c>
      <c r="B1014" s="27" t="inlineStr">
        <is>
          <t>Moreshwar Trading Company</t>
        </is>
      </c>
      <c r="C1014" s="27" t="inlineStr">
        <is>
          <t>INWDMSD27/0995 / PO:0384</t>
        </is>
      </c>
      <c r="D1014" s="26" t="inlineStr">
        <is>
          <t>26-06-2026</t>
        </is>
      </c>
      <c r="E1014" s="32" t="n">
        <v>25.98</v>
      </c>
      <c r="F1014" s="33" t="n">
        <v>259.8</v>
      </c>
      <c r="G1014" s="34" t="n">
        <v>2059530</v>
      </c>
      <c r="H1014" s="34" t="n">
        <v>2059530</v>
      </c>
      <c r="I1014" s="34" t="n">
        <v>156106.0030000001</v>
      </c>
      <c r="J1014" s="34">
        <f>IF(E1014&gt;0, (G1014-I1014)/E1014, "")</f>
        <v/>
      </c>
      <c r="K1014" s="34">
        <f>IF(F1014&gt;0, (G1014-I1014)/F1014, "")</f>
        <v/>
      </c>
      <c r="L1014" s="35" t="n">
        <v>39.6</v>
      </c>
      <c r="M1014" s="34">
        <f>IF(AND(ISNUMBER(L1014), L1014&gt;0), (J1014/L1014)*42, "")</f>
        <v/>
      </c>
      <c r="N1014" s="34">
        <f>IF(M1014&lt;&gt;"", M1014/10, "")</f>
        <v/>
      </c>
      <c r="O1014" s="34">
        <f>M1014</f>
        <v/>
      </c>
      <c r="P1014" s="34">
        <f>IF(AND(M1014&lt;&gt;"", J1014&lt;&gt;""), M1014-J1014, "")</f>
        <v/>
      </c>
      <c r="Q1014" s="41" t="inlineStr">
        <is>
          <t>Matched</t>
        </is>
      </c>
      <c r="R1014" s="27" t="inlineStr">
        <is>
          <t>Deductions: Oil: ₹120,139, Shortage: ₹7,110, Bardana: ₹4,145, Brokerage: ₹3,910</t>
        </is>
      </c>
    </row>
    <row r="1015">
      <c r="A1015" s="20" t="n">
        <v>1014</v>
      </c>
      <c r="B1015" s="21" t="inlineStr">
        <is>
          <t>Pem Raj Tara Chand</t>
        </is>
      </c>
      <c r="C1015" s="21" t="inlineStr">
        <is>
          <t>INWDMSD27/0996 / PO:0390</t>
        </is>
      </c>
      <c r="D1015" s="20" t="inlineStr">
        <is>
          <t>26-06-2026</t>
        </is>
      </c>
      <c r="E1015" s="37" t="n">
        <v>8.550000000000001</v>
      </c>
      <c r="F1015" s="38" t="n">
        <v>85.5</v>
      </c>
      <c r="G1015" s="39" t="n">
        <v>673312.5</v>
      </c>
      <c r="H1015" s="39" t="n">
        <v>673312.5</v>
      </c>
      <c r="I1015" s="39" t="n">
        <v>32530.27124999996</v>
      </c>
      <c r="J1015" s="39">
        <f>IF(E1015&gt;0, (G1015-I1015)/E1015, "")</f>
        <v/>
      </c>
      <c r="K1015" s="39">
        <f>IF(F1015&gt;0, (G1015-I1015)/F1015, "")</f>
        <v/>
      </c>
      <c r="L1015" s="40" t="n">
        <v>40.38</v>
      </c>
      <c r="M1015" s="39">
        <f>IF(AND(ISNUMBER(L1015), L1015&gt;0), (J1015/L1015)*42, "")</f>
        <v/>
      </c>
      <c r="N1015" s="39">
        <f>IF(M1015&lt;&gt;"", M1015/10, "")</f>
        <v/>
      </c>
      <c r="O1015" s="39">
        <f>M1015</f>
        <v/>
      </c>
      <c r="P1015" s="39">
        <f>IF(AND(M1015&lt;&gt;"", J1015&lt;&gt;""), M1015-J1015, "")</f>
        <v/>
      </c>
      <c r="Q1015" s="41" t="inlineStr">
        <is>
          <t>Matched</t>
        </is>
      </c>
      <c r="R1015" s="21" t="inlineStr">
        <is>
          <t>Deductions: Oil: ₹25,971, Bardana: ₹1,830</t>
        </is>
      </c>
    </row>
    <row r="1016">
      <c r="A1016" s="26" t="n">
        <v>1015</v>
      </c>
      <c r="B1016" s="27" t="inlineStr">
        <is>
          <t>Pem Raj Tara Chand</t>
        </is>
      </c>
      <c r="C1016" s="27" t="inlineStr">
        <is>
          <t>INWDMSD27/0997 / PO:0390</t>
        </is>
      </c>
      <c r="D1016" s="26" t="inlineStr">
        <is>
          <t>26-06-2026</t>
        </is>
      </c>
      <c r="E1016" s="32" t="n">
        <v>8.77</v>
      </c>
      <c r="F1016" s="33" t="n">
        <v>87.7</v>
      </c>
      <c r="G1016" s="34" t="n">
        <v>690637.5</v>
      </c>
      <c r="H1016" s="34" t="n">
        <v>690637.5</v>
      </c>
      <c r="I1016" s="34" t="n">
        <v>39861.61925000005</v>
      </c>
      <c r="J1016" s="34">
        <f>IF(E1016&gt;0, (G1016-I1016)/E1016, "")</f>
        <v/>
      </c>
      <c r="K1016" s="34">
        <f>IF(F1016&gt;0, (G1016-I1016)/F1016, "")</f>
        <v/>
      </c>
      <c r="L1016" s="35" t="n">
        <v>40.11</v>
      </c>
      <c r="M1016" s="34">
        <f>IF(AND(ISNUMBER(L1016), L1016&gt;0), (J1016/L1016)*42, "")</f>
        <v/>
      </c>
      <c r="N1016" s="34">
        <f>IF(M1016&lt;&gt;"", M1016/10, "")</f>
        <v/>
      </c>
      <c r="O1016" s="34">
        <f>M1016</f>
        <v/>
      </c>
      <c r="P1016" s="34">
        <f>IF(AND(M1016&lt;&gt;"", J1016&lt;&gt;""), M1016-J1016, "")</f>
        <v/>
      </c>
      <c r="Q1016" s="41" t="inlineStr">
        <is>
          <t>Matched</t>
        </is>
      </c>
      <c r="R1016" s="27" t="inlineStr">
        <is>
          <t>Deductions: Oil: ₹34,367, Bardana: ₹1,975</t>
        </is>
      </c>
    </row>
    <row r="1017">
      <c r="A1017" s="20" t="n">
        <v>1016</v>
      </c>
      <c r="B1017" s="21" t="inlineStr">
        <is>
          <t>Moreshwar Trading Company</t>
        </is>
      </c>
      <c r="C1017" s="21" t="inlineStr">
        <is>
          <t>INWDMSD27/0998 / PO:0384</t>
        </is>
      </c>
      <c r="D1017" s="20" t="inlineStr">
        <is>
          <t>26-06-2026</t>
        </is>
      </c>
      <c r="E1017" s="37" t="n">
        <v>24.53</v>
      </c>
      <c r="F1017" s="38" t="n">
        <v>245.3</v>
      </c>
      <c r="G1017" s="39" t="n">
        <v>1933920</v>
      </c>
      <c r="H1017" s="39" t="n">
        <v>1933920</v>
      </c>
      <c r="I1017" s="39" t="n">
        <v>100177.1017142856</v>
      </c>
      <c r="J1017" s="39">
        <f>IF(E1017&gt;0, (G1017-I1017)/E1017, "")</f>
        <v/>
      </c>
      <c r="K1017" s="39">
        <f>IF(F1017&gt;0, (G1017-I1017)/F1017, "")</f>
        <v/>
      </c>
      <c r="L1017" s="40" t="n">
        <v>40.2</v>
      </c>
      <c r="M1017" s="39">
        <f>IF(AND(ISNUMBER(L1017), L1017&gt;0), (J1017/L1017)*42, "")</f>
        <v/>
      </c>
      <c r="N1017" s="39">
        <f>IF(M1017&lt;&gt;"", M1017/10, "")</f>
        <v/>
      </c>
      <c r="O1017" s="39">
        <f>M1017</f>
        <v/>
      </c>
      <c r="P1017" s="39">
        <f>IF(AND(M1017&lt;&gt;"", J1017&lt;&gt;""), M1017-J1017, "")</f>
        <v/>
      </c>
      <c r="Q1017" s="41" t="inlineStr">
        <is>
          <t>Matched</t>
        </is>
      </c>
      <c r="R1017" s="21" t="inlineStr">
        <is>
          <t>Deductions: Oil: ₹82,882, Bardana: ₹4,340, Brokerage: ₹3,672</t>
        </is>
      </c>
    </row>
    <row r="1018">
      <c r="A1018" s="26" t="n">
        <v>1017</v>
      </c>
      <c r="B1018" s="27" t="inlineStr">
        <is>
          <t>Pem Raj Tara Chand</t>
        </is>
      </c>
      <c r="C1018" s="27" t="inlineStr">
        <is>
          <t>INWDMSD27/0993 / PO:0390</t>
        </is>
      </c>
      <c r="D1018" s="26" t="inlineStr">
        <is>
          <t>26-06-2026</t>
        </is>
      </c>
      <c r="E1018" s="32" t="n">
        <v>8.470000000000001</v>
      </c>
      <c r="F1018" s="33" t="n">
        <v>84.7</v>
      </c>
      <c r="G1018" s="34" t="n">
        <v>667800</v>
      </c>
      <c r="H1018" s="34" t="n">
        <v>667800</v>
      </c>
      <c r="I1018" s="34" t="n">
        <v>27432.49199999998</v>
      </c>
      <c r="J1018" s="34">
        <f>IF(E1018&gt;0, (G1018-I1018)/E1018, "")</f>
        <v/>
      </c>
      <c r="K1018" s="34">
        <f>IF(F1018&gt;0, (G1018-I1018)/F1018, "")</f>
        <v/>
      </c>
      <c r="L1018" s="35" t="n">
        <v>40.89</v>
      </c>
      <c r="M1018" s="34">
        <f>IF(AND(ISNUMBER(L1018), L1018&gt;0), (J1018/L1018)*42, "")</f>
        <v/>
      </c>
      <c r="N1018" s="34">
        <f>IF(M1018&lt;&gt;"", M1018/10, "")</f>
        <v/>
      </c>
      <c r="O1018" s="34">
        <f>M1018</f>
        <v/>
      </c>
      <c r="P1018" s="34">
        <f>IF(AND(M1018&lt;&gt;"", J1018&lt;&gt;""), M1018-J1018, "")</f>
        <v/>
      </c>
      <c r="Q1018" s="41" t="inlineStr">
        <is>
          <t>Matched</t>
        </is>
      </c>
      <c r="R1018" s="27" t="inlineStr">
        <is>
          <t>Deductions: Oil: ₹20,511, Shortage: ₹788, Bardana: ₹1,880</t>
        </is>
      </c>
    </row>
    <row r="1019">
      <c r="A1019" s="20" t="n">
        <v>1018</v>
      </c>
      <c r="B1019" s="21" t="inlineStr">
        <is>
          <t>Shyam Lal Mukesh Kumar</t>
        </is>
      </c>
      <c r="C1019" s="21" t="inlineStr">
        <is>
          <t>INWDMSD27/0991 / PO:0375</t>
        </is>
      </c>
      <c r="D1019" s="20" t="inlineStr">
        <is>
          <t>26-06-2026</t>
        </is>
      </c>
      <c r="E1019" s="37" t="n">
        <v>34.02</v>
      </c>
      <c r="F1019" s="38" t="n">
        <v>340.2</v>
      </c>
      <c r="G1019" s="39" t="n">
        <v>2661360</v>
      </c>
      <c r="H1019" s="39" t="n">
        <v>2661360</v>
      </c>
      <c r="I1019" s="39" t="n">
        <v>286085.2628571427</v>
      </c>
      <c r="J1019" s="39">
        <f>IF(E1019&gt;0, (G1019-I1019)/E1019, "")</f>
        <v/>
      </c>
      <c r="K1019" s="39">
        <f>IF(F1019&gt;0, (G1019-I1019)/F1019, "")</f>
        <v/>
      </c>
      <c r="L1019" s="40" t="n">
        <v>38.1</v>
      </c>
      <c r="M1019" s="39">
        <f>IF(AND(ISNUMBER(L1019), L1019&gt;0), (J1019/L1019)*42, "")</f>
        <v/>
      </c>
      <c r="N1019" s="39">
        <f>IF(M1019&lt;&gt;"", M1019/10, "")</f>
        <v/>
      </c>
      <c r="O1019" s="39">
        <f>M1019</f>
        <v/>
      </c>
      <c r="P1019" s="39">
        <f>IF(AND(M1019&lt;&gt;"", J1019&lt;&gt;""), M1019-J1019, "")</f>
        <v/>
      </c>
      <c r="Q1019" s="41" t="inlineStr">
        <is>
          <t>Matched</t>
        </is>
      </c>
      <c r="R1019" s="21" t="inlineStr">
        <is>
          <t>Deductions: Oil: ₹256,631, Shortage: ₹6,240, Bardana: ₹6,120, Brokerage: ₹5,118</t>
        </is>
      </c>
    </row>
    <row r="1020">
      <c r="A1020" s="26" t="n">
        <v>1019</v>
      </c>
      <c r="B1020" s="27" t="inlineStr">
        <is>
          <t>Sarswat Trading Company</t>
        </is>
      </c>
      <c r="C1020" s="27" t="inlineStr">
        <is>
          <t>INWDMSD27/999 / PO:0386</t>
        </is>
      </c>
      <c r="D1020" s="26" t="inlineStr">
        <is>
          <t>27-06-2026</t>
        </is>
      </c>
      <c r="E1020" s="32" t="n">
        <v>11.19</v>
      </c>
      <c r="F1020" s="33" t="n">
        <v>111.9</v>
      </c>
      <c r="G1020" s="34" t="n">
        <v>882393.75</v>
      </c>
      <c r="H1020" s="34" t="n">
        <v>882393.75</v>
      </c>
      <c r="I1020" s="34" t="n">
        <v>44614.95374999999</v>
      </c>
      <c r="J1020" s="34">
        <f>IF(E1020&gt;0, (G1020-I1020)/E1020, "")</f>
        <v/>
      </c>
      <c r="K1020" s="34">
        <f>IF(F1020&gt;0, (G1020-I1020)/F1020, "")</f>
        <v/>
      </c>
      <c r="L1020" s="35" t="n">
        <v>40.14</v>
      </c>
      <c r="M1020" s="34">
        <f>IF(AND(ISNUMBER(L1020), L1020&gt;0), (J1020/L1020)*42, "")</f>
        <v/>
      </c>
      <c r="N1020" s="34">
        <f>IF(M1020&lt;&gt;"", M1020/10, "")</f>
        <v/>
      </c>
      <c r="O1020" s="34">
        <f>M1020</f>
        <v/>
      </c>
      <c r="P1020" s="34">
        <f>IF(AND(M1020&lt;&gt;"", J1020&lt;&gt;""), M1020-J1020, "")</f>
        <v/>
      </c>
      <c r="Q1020" s="41" t="inlineStr">
        <is>
          <t>Matched</t>
        </is>
      </c>
      <c r="R1020" s="27" t="inlineStr">
        <is>
          <t>Deductions: Oil: ₹39,077, Shortage: ₹1,181, Bardana: ₹2,415</t>
        </is>
      </c>
    </row>
    <row r="1021">
      <c r="A1021" s="20" t="n">
        <v>1020</v>
      </c>
      <c r="B1021" s="21" t="inlineStr">
        <is>
          <t>Mittal Trading Company</t>
        </is>
      </c>
      <c r="C1021" s="21" t="inlineStr">
        <is>
          <t>INWDMSD27/1000 / PO:0387</t>
        </is>
      </c>
      <c r="D1021" s="20" t="inlineStr">
        <is>
          <t>27-06-2026</t>
        </is>
      </c>
      <c r="E1021" s="37" t="n">
        <v>15.14</v>
      </c>
      <c r="F1021" s="38" t="n">
        <v>151.4</v>
      </c>
      <c r="G1021" s="39" t="n">
        <v>1193062.5</v>
      </c>
      <c r="H1021" s="39" t="n">
        <v>1193062.5</v>
      </c>
      <c r="I1021" s="39" t="n">
        <v>62991.79375000008</v>
      </c>
      <c r="J1021" s="39">
        <f>IF(E1021&gt;0, (G1021-I1021)/E1021, "")</f>
        <v/>
      </c>
      <c r="K1021" s="39">
        <f>IF(F1021&gt;0, (G1021-I1021)/F1021, "")</f>
        <v/>
      </c>
      <c r="L1021" s="40" t="n">
        <v>40.05</v>
      </c>
      <c r="M1021" s="39">
        <f>IF(AND(ISNUMBER(L1021), L1021&gt;0), (J1021/L1021)*42, "")</f>
        <v/>
      </c>
      <c r="N1021" s="39">
        <f>IF(M1021&lt;&gt;"", M1021/10, "")</f>
        <v/>
      </c>
      <c r="O1021" s="39">
        <f>M1021</f>
        <v/>
      </c>
      <c r="P1021" s="39">
        <f>IF(AND(M1021&lt;&gt;"", J1021&lt;&gt;""), M1021-J1021, "")</f>
        <v/>
      </c>
      <c r="Q1021" s="41" t="inlineStr">
        <is>
          <t>Matched</t>
        </is>
      </c>
      <c r="R1021" s="21" t="inlineStr">
        <is>
          <t>Deductions: Oil: ₹55,392, Shortage: ₹788, Bardana: ₹2,875</t>
        </is>
      </c>
    </row>
    <row r="1022">
      <c r="A1022" s="26" t="n">
        <v>1021</v>
      </c>
      <c r="B1022" s="27" t="inlineStr">
        <is>
          <t>Shyam Traders</t>
        </is>
      </c>
      <c r="C1022" s="27" t="inlineStr">
        <is>
          <t>INWDMSD27/1001 / PO:0391</t>
        </is>
      </c>
      <c r="D1022" s="26" t="inlineStr">
        <is>
          <t>27-06-2026</t>
        </is>
      </c>
      <c r="E1022" s="32" t="n">
        <v>14.35</v>
      </c>
      <c r="F1022" s="33" t="n">
        <v>143.5</v>
      </c>
      <c r="G1022" s="34" t="n">
        <v>1123590</v>
      </c>
      <c r="H1022" s="34" t="n">
        <v>1123590</v>
      </c>
      <c r="I1022" s="34" t="n">
        <v>66723.74871428571</v>
      </c>
      <c r="J1022" s="34">
        <f>IF(E1022&gt;0, (G1022-I1022)/E1022, "")</f>
        <v/>
      </c>
      <c r="K1022" s="34">
        <f>IF(F1022&gt;0, (G1022-I1022)/F1022, "")</f>
        <v/>
      </c>
      <c r="L1022" s="35" t="n">
        <v>40</v>
      </c>
      <c r="M1022" s="34">
        <f>IF(AND(ISNUMBER(L1022), L1022&gt;0), (J1022/L1022)*42, "")</f>
        <v/>
      </c>
      <c r="N1022" s="34">
        <f>IF(M1022&lt;&gt;"", M1022/10, "")</f>
        <v/>
      </c>
      <c r="O1022" s="34">
        <f>M1022</f>
        <v/>
      </c>
      <c r="P1022" s="34">
        <f>IF(AND(M1022&lt;&gt;"", J1022&lt;&gt;""), M1022-J1022, "")</f>
        <v/>
      </c>
      <c r="Q1022" s="41" t="inlineStr">
        <is>
          <t>Matched</t>
        </is>
      </c>
      <c r="R1022" s="27" t="inlineStr">
        <is>
          <t>Deductions: Oil: ₹53,504, Shortage: ₹4,290, Bardana: ₹2,525, Moisture: ₹2,809</t>
        </is>
      </c>
    </row>
    <row r="1023">
      <c r="A1023" s="20" t="n">
        <v>1022</v>
      </c>
      <c r="B1023" s="21" t="inlineStr">
        <is>
          <t>Moreshwar Trading Company</t>
        </is>
      </c>
      <c r="C1023" s="21" t="inlineStr">
        <is>
          <t>INWDMSD27/1002 / PO:0384</t>
        </is>
      </c>
      <c r="D1023" s="20" t="inlineStr">
        <is>
          <t>27-06-2026</t>
        </is>
      </c>
      <c r="E1023" s="37" t="n">
        <v>27.3</v>
      </c>
      <c r="F1023" s="38" t="n">
        <v>273</v>
      </c>
      <c r="G1023" s="39" t="n">
        <v>2233330</v>
      </c>
      <c r="H1023" s="39" t="n">
        <v>2156700</v>
      </c>
      <c r="I1023" s="39" t="n">
        <v>223472.4499999999</v>
      </c>
      <c r="J1023" s="39">
        <f>IF(E1023&gt;0, (G1023-I1023)/E1023, "")</f>
        <v/>
      </c>
      <c r="K1023" s="39">
        <f>IF(F1023&gt;0, (G1023-I1023)/F1023, "")</f>
        <v/>
      </c>
      <c r="L1023" s="40" t="n">
        <v>38.17</v>
      </c>
      <c r="M1023" s="39">
        <f>IF(AND(ISNUMBER(L1023), L1023&gt;0), (J1023/L1023)*42, "")</f>
        <v/>
      </c>
      <c r="N1023" s="39">
        <f>IF(M1023&lt;&gt;"", M1023/10, "")</f>
        <v/>
      </c>
      <c r="O1023" s="39">
        <f>M1023</f>
        <v/>
      </c>
      <c r="P1023" s="39">
        <f>IF(AND(M1023&lt;&gt;"", J1023&lt;&gt;""), M1023-J1023, "")</f>
        <v/>
      </c>
      <c r="Q1023" s="36" t="inlineStr">
        <is>
          <t>Amount Discrepancy</t>
        </is>
      </c>
      <c r="R1023" s="21" t="inlineStr">
        <is>
          <t>Debit Y vs Lab AN diff: ₹-76,630.00 | Deductions: Oil: ₹196,670, Bardana: ₹4,375, Brokerage: ₹4,095</t>
        </is>
      </c>
    </row>
    <row r="1024">
      <c r="A1024" s="26" t="n">
        <v>1023</v>
      </c>
      <c r="B1024" s="27" t="inlineStr">
        <is>
          <t>Sarswat Trading Company</t>
        </is>
      </c>
      <c r="C1024" s="27" t="inlineStr">
        <is>
          <t>INWDMSD27/1003 / PO:0386</t>
        </is>
      </c>
      <c r="D1024" s="26" t="inlineStr">
        <is>
          <t>27-06-2026</t>
        </is>
      </c>
      <c r="E1024" s="32" t="n">
        <v>15.63</v>
      </c>
      <c r="F1024" s="33" t="n">
        <v>156.3</v>
      </c>
      <c r="G1024" s="34" t="n">
        <v>1233225</v>
      </c>
      <c r="H1024" s="34" t="n">
        <v>1233225</v>
      </c>
      <c r="I1024" s="34" t="n">
        <v>48326.37999999998</v>
      </c>
      <c r="J1024" s="34">
        <f>IF(E1024&gt;0, (G1024-I1024)/E1024, "")</f>
        <v/>
      </c>
      <c r="K1024" s="34">
        <f>IF(F1024&gt;0, (G1024-I1024)/F1024, "")</f>
        <v/>
      </c>
      <c r="L1024" s="35" t="n">
        <v>40.71</v>
      </c>
      <c r="M1024" s="34">
        <f>IF(AND(ISNUMBER(L1024), L1024&gt;0), (J1024/L1024)*42, "")</f>
        <v/>
      </c>
      <c r="N1024" s="34">
        <f>IF(M1024&lt;&gt;"", M1024/10, "")</f>
        <v/>
      </c>
      <c r="O1024" s="34">
        <f>M1024</f>
        <v/>
      </c>
      <c r="P1024" s="34">
        <f>IF(AND(M1024&lt;&gt;"", J1024&lt;&gt;""), M1024-J1024, "")</f>
        <v/>
      </c>
      <c r="Q1024" s="41" t="inlineStr">
        <is>
          <t>Matched</t>
        </is>
      </c>
      <c r="R1024" s="27" t="inlineStr">
        <is>
          <t>Deductions: Oil: ₹37,878, Shortage: ₹2,362, Bardana: ₹3,400</t>
        </is>
      </c>
    </row>
    <row r="1025">
      <c r="A1025" s="20" t="n">
        <v>1024</v>
      </c>
      <c r="B1025" s="21" t="inlineStr">
        <is>
          <t>Sarswat Trading Company</t>
        </is>
      </c>
      <c r="C1025" s="21" t="inlineStr">
        <is>
          <t>INWDMSD27/1004 / PO:0386</t>
        </is>
      </c>
      <c r="D1025" s="20" t="inlineStr">
        <is>
          <t>27-06-2026</t>
        </is>
      </c>
      <c r="E1025" s="37" t="n">
        <v>8.25</v>
      </c>
      <c r="F1025" s="38" t="n">
        <v>82.5</v>
      </c>
      <c r="G1025" s="39" t="n">
        <v>651262.5</v>
      </c>
      <c r="H1025" s="39" t="n">
        <v>651262.5</v>
      </c>
      <c r="I1025" s="39" t="n">
        <v>9419.778749999956</v>
      </c>
      <c r="J1025" s="39">
        <f>IF(E1025&gt;0, (G1025-I1025)/E1025, "")</f>
        <v/>
      </c>
      <c r="K1025" s="39">
        <f>IF(F1025&gt;0, (G1025-I1025)/F1025, "")</f>
        <v/>
      </c>
      <c r="L1025" s="40" t="n">
        <v>41.7</v>
      </c>
      <c r="M1025" s="39">
        <f>IF(AND(ISNUMBER(L1025), L1025&gt;0), (J1025/L1025)*42, "")</f>
        <v/>
      </c>
      <c r="N1025" s="39">
        <f>IF(M1025&lt;&gt;"", M1025/10, "")</f>
        <v/>
      </c>
      <c r="O1025" s="39">
        <f>M1025</f>
        <v/>
      </c>
      <c r="P1025" s="39">
        <f>IF(AND(M1025&lt;&gt;"", J1025&lt;&gt;""), M1025-J1025, "")</f>
        <v/>
      </c>
      <c r="Q1025" s="41" t="inlineStr">
        <is>
          <t>Matched</t>
        </is>
      </c>
      <c r="R1025" s="21" t="inlineStr">
        <is>
          <t>Deductions: Oil: ₹4,652, Shortage: ₹1,575, Bardana: ₹1,695</t>
        </is>
      </c>
    </row>
    <row r="1026">
      <c r="A1026" s="26" t="n">
        <v>1025</v>
      </c>
      <c r="B1026" s="27" t="inlineStr">
        <is>
          <t>Moreshwar Trading Company</t>
        </is>
      </c>
      <c r="C1026" s="27" t="inlineStr">
        <is>
          <t>INWDMSD27/1005 / PO:0392</t>
        </is>
      </c>
      <c r="D1026" s="26" t="inlineStr">
        <is>
          <t>27-06-2026</t>
        </is>
      </c>
      <c r="E1026" s="32" t="n">
        <v>25.14</v>
      </c>
      <c r="F1026" s="33" t="n">
        <v>251.4</v>
      </c>
      <c r="G1026" s="34" t="n">
        <v>1965600</v>
      </c>
      <c r="H1026" s="34" t="n">
        <v>1965600</v>
      </c>
      <c r="I1026" s="34" t="n">
        <v>283309.4</v>
      </c>
      <c r="J1026" s="34">
        <f>IF(E1026&gt;0, (G1026-I1026)/E1026, "")</f>
        <v/>
      </c>
      <c r="K1026" s="34">
        <f>IF(F1026&gt;0, (G1026-I1026)/F1026, "")</f>
        <v/>
      </c>
      <c r="L1026" s="35" t="n">
        <v>36.72</v>
      </c>
      <c r="M1026" s="34">
        <f>IF(AND(ISNUMBER(L1026), L1026&gt;0), (J1026/L1026)*42, "")</f>
        <v/>
      </c>
      <c r="N1026" s="34">
        <f>IF(M1026&lt;&gt;"", M1026/10, "")</f>
        <v/>
      </c>
      <c r="O1026" s="34">
        <f>M1026</f>
        <v/>
      </c>
      <c r="P1026" s="34">
        <f>IF(AND(M1026&lt;&gt;"", J1026&lt;&gt;""), M1026-J1026, "")</f>
        <v/>
      </c>
      <c r="Q1026" s="41" t="inlineStr">
        <is>
          <t>Matched</t>
        </is>
      </c>
      <c r="R1026" s="27" t="inlineStr">
        <is>
          <t>Deductions: Oil: ₹247,104, Shortage: ₹4,680, Bardana: ₹5,150, Moisture: ₹5,897, Brokerage: ₹3,771</t>
        </is>
      </c>
    </row>
    <row r="1027">
      <c r="A1027" s="20" t="n">
        <v>1026</v>
      </c>
      <c r="B1027" s="21" t="inlineStr">
        <is>
          <t>Mittal Trading Company</t>
        </is>
      </c>
      <c r="C1027" s="21" t="inlineStr">
        <is>
          <t>INWDMSD27/1006 / PO:0393</t>
        </is>
      </c>
      <c r="D1027" s="20" t="inlineStr">
        <is>
          <t>27-06-2026</t>
        </is>
      </c>
      <c r="E1027" s="37" t="n">
        <v>15.11</v>
      </c>
      <c r="F1027" s="38" t="n">
        <v>151.1</v>
      </c>
      <c r="G1027" s="39" t="n">
        <v>1181700</v>
      </c>
      <c r="H1027" s="39" t="n">
        <v>1181700</v>
      </c>
      <c r="I1027" s="39" t="n">
        <v>58881.44857142851</v>
      </c>
      <c r="J1027" s="39">
        <f>IF(E1027&gt;0, (G1027-I1027)/E1027, "")</f>
        <v/>
      </c>
      <c r="K1027" s="39">
        <f>IF(F1027&gt;0, (G1027-I1027)/F1027, "")</f>
        <v/>
      </c>
      <c r="L1027" s="40" t="n">
        <v>40.56</v>
      </c>
      <c r="M1027" s="39">
        <f>IF(AND(ISNUMBER(L1027), L1027&gt;0), (J1027/L1027)*42, "")</f>
        <v/>
      </c>
      <c r="N1027" s="39">
        <f>IF(M1027&lt;&gt;"", M1027/10, "")</f>
        <v/>
      </c>
      <c r="O1027" s="39">
        <f>M1027</f>
        <v/>
      </c>
      <c r="P1027" s="39">
        <f>IF(AND(M1027&lt;&gt;"", J1027&lt;&gt;""), M1027-J1027, "")</f>
        <v/>
      </c>
      <c r="Q1027" s="41" t="inlineStr">
        <is>
          <t>Matched</t>
        </is>
      </c>
      <c r="R1027" s="21" t="inlineStr">
        <is>
          <t>Deductions: Oil: ₹40,515, Shortage: ₹3,120, Bardana: ₹2,720, Moisture: ₹8,272</t>
        </is>
      </c>
    </row>
    <row r="1028">
      <c r="A1028" s="26" t="n">
        <v>1027</v>
      </c>
      <c r="B1028" s="27" t="inlineStr">
        <is>
          <t>Shyam Traders</t>
        </is>
      </c>
      <c r="C1028" s="27" t="inlineStr">
        <is>
          <t>INWDMSD27/1007 / PO:0391</t>
        </is>
      </c>
      <c r="D1028" s="26" t="inlineStr">
        <is>
          <t>27-06-2026</t>
        </is>
      </c>
      <c r="E1028" s="32" t="n">
        <v>15.75</v>
      </c>
      <c r="F1028" s="33" t="n">
        <v>157.5</v>
      </c>
      <c r="G1028" s="34" t="n">
        <v>1230840</v>
      </c>
      <c r="H1028" s="34" t="n">
        <v>1230840</v>
      </c>
      <c r="I1028" s="34" t="n">
        <v>63590.48114285709</v>
      </c>
      <c r="J1028" s="34">
        <f>IF(E1028&gt;0, (G1028-I1028)/E1028, "")</f>
        <v/>
      </c>
      <c r="K1028" s="34">
        <f>IF(F1028&gt;0, (G1028-I1028)/F1028, "")</f>
        <v/>
      </c>
      <c r="L1028" s="35" t="n">
        <v>40.17</v>
      </c>
      <c r="M1028" s="34">
        <f>IF(AND(ISNUMBER(L1028), L1028&gt;0), (J1028/L1028)*42, "")</f>
        <v/>
      </c>
      <c r="N1028" s="34">
        <f>IF(M1028&lt;&gt;"", M1028/10, "")</f>
        <v/>
      </c>
      <c r="O1028" s="34">
        <f>M1028</f>
        <v/>
      </c>
      <c r="P1028" s="34">
        <f>IF(AND(M1028&lt;&gt;"", J1028&lt;&gt;""), M1028-J1028, "")</f>
        <v/>
      </c>
      <c r="Q1028" s="41" t="inlineStr">
        <is>
          <t>Matched</t>
        </is>
      </c>
      <c r="R1028" s="27" t="inlineStr">
        <is>
          <t>Deductions: Oil: ₹53,629, Shortage: ₹2,340, Bardana: ₹3,190</t>
        </is>
      </c>
    </row>
    <row r="1029">
      <c r="A1029" s="20" t="n">
        <v>1028</v>
      </c>
      <c r="B1029" s="21" t="inlineStr">
        <is>
          <t>Godara Enterprises</t>
        </is>
      </c>
      <c r="C1029" s="21" t="inlineStr">
        <is>
          <t>INWDMSD27/1008 / PO:0389</t>
        </is>
      </c>
      <c r="D1029" s="20" t="inlineStr">
        <is>
          <t>27-06-2026</t>
        </is>
      </c>
      <c r="E1029" s="37" t="n">
        <v>20.43</v>
      </c>
      <c r="F1029" s="38" t="n">
        <v>204.3</v>
      </c>
      <c r="G1029" s="39" t="n">
        <v>1613910</v>
      </c>
      <c r="H1029" s="39" t="n">
        <v>1612800</v>
      </c>
      <c r="I1029" s="39" t="n">
        <v>83168.14000000004</v>
      </c>
      <c r="J1029" s="39">
        <f>IF(E1029&gt;0, (G1029-I1029)/E1029, "")</f>
        <v/>
      </c>
      <c r="K1029" s="39">
        <f>IF(F1029&gt;0, (G1029-I1029)/F1029, "")</f>
        <v/>
      </c>
      <c r="L1029" s="40" t="n">
        <v>40.22</v>
      </c>
      <c r="M1029" s="39">
        <f>IF(AND(ISNUMBER(L1029), L1029&gt;0), (J1029/L1029)*42, "")</f>
        <v/>
      </c>
      <c r="N1029" s="39">
        <f>IF(M1029&lt;&gt;"", M1029/10, "")</f>
        <v/>
      </c>
      <c r="O1029" s="39">
        <f>M1029</f>
        <v/>
      </c>
      <c r="P1029" s="39">
        <f>IF(AND(M1029&lt;&gt;"", J1029&lt;&gt;""), M1029-J1029, "")</f>
        <v/>
      </c>
      <c r="Q1029" s="36" t="inlineStr">
        <is>
          <t>Amount Discrepancy</t>
        </is>
      </c>
      <c r="R1029" s="21" t="inlineStr">
        <is>
          <t>Debit Y vs Lab AN diff: ₹-1,110.00 | Deductions: Oil: ₹68,352, Shortage: ₹3,938, Bardana: ₹3,640, Brokerage: ₹1,110</t>
        </is>
      </c>
    </row>
    <row r="1030">
      <c r="A1030" s="26" t="n">
        <v>1029</v>
      </c>
      <c r="B1030" s="27" t="inlineStr">
        <is>
          <t>Farmart Service Pvt Ltd</t>
        </is>
      </c>
      <c r="C1030" s="27" t="inlineStr">
        <is>
          <t>INWDMSD27/1010 / PO:0369</t>
        </is>
      </c>
      <c r="D1030" s="26" t="inlineStr">
        <is>
          <t>27-06-2026</t>
        </is>
      </c>
      <c r="E1030" s="32" t="n">
        <v>24.92</v>
      </c>
      <c r="F1030" s="33" t="n">
        <v>249.2</v>
      </c>
      <c r="G1030" s="34" t="n">
        <v>1965600</v>
      </c>
      <c r="H1030" s="34" t="n">
        <v>1965600</v>
      </c>
      <c r="I1030" s="34" t="n">
        <v>120975.2799999999</v>
      </c>
      <c r="J1030" s="34">
        <f>IF(E1030&gt;0, (G1030-I1030)/E1030, "")</f>
        <v/>
      </c>
      <c r="K1030" s="34">
        <f>IF(F1030&gt;0, (G1030-I1030)/F1030, "")</f>
        <v/>
      </c>
      <c r="L1030" s="35" t="n">
        <v>39.88</v>
      </c>
      <c r="M1030" s="34">
        <f>IF(AND(ISNUMBER(L1030), L1030&gt;0), (J1030/L1030)*42, "")</f>
        <v/>
      </c>
      <c r="N1030" s="34">
        <f>IF(M1030&lt;&gt;"", M1030/10, "")</f>
        <v/>
      </c>
      <c r="O1030" s="34">
        <f>M1030</f>
        <v/>
      </c>
      <c r="P1030" s="34">
        <f>IF(AND(M1030&lt;&gt;"", J1030&lt;&gt;""), M1030-J1030, "")</f>
        <v/>
      </c>
      <c r="Q1030" s="41" t="inlineStr">
        <is>
          <t>Matched</t>
        </is>
      </c>
      <c r="R1030" s="27" t="inlineStr">
        <is>
          <t>Deductions: Oil: ₹99,216, Shortage: ₹3,150, Bardana: ₹4,900, Brokerage: ₹6,240</t>
        </is>
      </c>
    </row>
    <row r="1031">
      <c r="A1031" s="20" t="n">
        <v>1030</v>
      </c>
      <c r="B1031" s="21" t="inlineStr">
        <is>
          <t>Moreshwar Trading Company</t>
        </is>
      </c>
      <c r="C1031" s="21" t="inlineStr">
        <is>
          <t>INWDMSD27/1009 / PO:0392</t>
        </is>
      </c>
      <c r="D1031" s="20" t="inlineStr">
        <is>
          <t>28-06-2026</t>
        </is>
      </c>
      <c r="E1031" s="37" t="n">
        <v>25.03</v>
      </c>
      <c r="F1031" s="38" t="n">
        <v>250.3</v>
      </c>
      <c r="G1031" s="39" t="n">
        <v>1987050</v>
      </c>
      <c r="H1031" s="39" t="n">
        <v>1952340</v>
      </c>
      <c r="I1031" s="39" t="n">
        <v>195370.7022857142</v>
      </c>
      <c r="J1031" s="39">
        <f>IF(E1031&gt;0, (G1031-I1031)/E1031, "")</f>
        <v/>
      </c>
      <c r="K1031" s="39">
        <f>IF(F1031&gt;0, (G1031-I1031)/F1031, "")</f>
        <v/>
      </c>
      <c r="L1031" s="40" t="n">
        <v>38.31</v>
      </c>
      <c r="M1031" s="39">
        <f>IF(AND(ISNUMBER(L1031), L1031&gt;0), (J1031/L1031)*42, "")</f>
        <v/>
      </c>
      <c r="N1031" s="39">
        <f>IF(M1031&lt;&gt;"", M1031/10, "")</f>
        <v/>
      </c>
      <c r="O1031" s="39">
        <f>M1031</f>
        <v/>
      </c>
      <c r="P1031" s="39">
        <f>IF(AND(M1031&lt;&gt;"", J1031&lt;&gt;""), M1031-J1031, "")</f>
        <v/>
      </c>
      <c r="Q1031" s="36" t="inlineStr">
        <is>
          <t>Amount Discrepancy</t>
        </is>
      </c>
      <c r="R1031" s="21" t="inlineStr">
        <is>
          <t>Debit Y vs Lab AN diff: ₹-34,710.00 | Deductions: Oil: ₹171,527, Bardana: ₹4,080, Moisture: ₹3,319, Brokerage: ₹3,754</t>
        </is>
      </c>
    </row>
    <row r="1032">
      <c r="A1032" s="26" t="n">
        <v>1031</v>
      </c>
      <c r="B1032" s="27" t="inlineStr">
        <is>
          <t>Shubham Traders</t>
        </is>
      </c>
      <c r="C1032" s="27" t="inlineStr">
        <is>
          <t>INWDMSD27/1011 / PO:0395</t>
        </is>
      </c>
      <c r="D1032" s="26" t="inlineStr">
        <is>
          <t>28-06-2026</t>
        </is>
      </c>
      <c r="E1032" s="32" t="n">
        <v>30.56</v>
      </c>
      <c r="F1032" s="33" t="n">
        <v>305.6</v>
      </c>
      <c r="G1032" s="34" t="n">
        <v>2402492.5</v>
      </c>
      <c r="H1032" s="34" t="n">
        <v>2402492.5</v>
      </c>
      <c r="I1032" s="34" t="n">
        <v>98254.41819047638</v>
      </c>
      <c r="J1032" s="34">
        <f>IF(E1032&gt;0, (G1032-I1032)/E1032, "")</f>
        <v/>
      </c>
      <c r="K1032" s="34">
        <f>IF(F1032&gt;0, (G1032-I1032)/F1032, "")</f>
        <v/>
      </c>
      <c r="L1032" s="35" t="n">
        <v>40.66</v>
      </c>
      <c r="M1032" s="34">
        <f>IF(AND(ISNUMBER(L1032), L1032&gt;0), (J1032/L1032)*42, "")</f>
        <v/>
      </c>
      <c r="N1032" s="34">
        <f>IF(M1032&lt;&gt;"", M1032/10, "")</f>
        <v/>
      </c>
      <c r="O1032" s="34">
        <f>M1032</f>
        <v/>
      </c>
      <c r="P1032" s="34">
        <f>IF(AND(M1032&lt;&gt;"", J1032&lt;&gt;""), M1032-J1032, "")</f>
        <v/>
      </c>
      <c r="Q1032" s="41" t="inlineStr">
        <is>
          <t>Matched</t>
        </is>
      </c>
      <c r="R1032" s="27" t="inlineStr">
        <is>
          <t>Deductions: Oil: ₹76,651, Shortage: ₹3,532, Bardana: ₹7,500, Moisture: ₹1,441</t>
        </is>
      </c>
    </row>
    <row r="1033">
      <c r="A1033" s="20" t="n">
        <v>1032</v>
      </c>
      <c r="B1033" s="21" t="inlineStr">
        <is>
          <t>Shyam Traders</t>
        </is>
      </c>
      <c r="C1033" s="21" t="inlineStr">
        <is>
          <t>INWDMSD27/1012 / PO:0391</t>
        </is>
      </c>
      <c r="D1033" s="20" t="inlineStr">
        <is>
          <t>28-06-2026</t>
        </is>
      </c>
      <c r="E1033" s="37" t="n">
        <v>14.92</v>
      </c>
      <c r="F1033" s="38" t="n">
        <v>149.2</v>
      </c>
      <c r="G1033" s="39" t="n">
        <v>1166100</v>
      </c>
      <c r="H1033" s="39" t="n">
        <v>1166100</v>
      </c>
      <c r="I1033" s="39" t="n">
        <v>91638.92142857135</v>
      </c>
      <c r="J1033" s="39">
        <f>IF(E1033&gt;0, (G1033-I1033)/E1033, "")</f>
        <v/>
      </c>
      <c r="K1033" s="39">
        <f>IF(F1033&gt;0, (G1033-I1033)/F1033, "")</f>
        <v/>
      </c>
      <c r="L1033" s="40" t="n">
        <v>39.09</v>
      </c>
      <c r="M1033" s="39">
        <f>IF(AND(ISNUMBER(L1033), L1033&gt;0), (J1033/L1033)*42, "")</f>
        <v/>
      </c>
      <c r="N1033" s="39">
        <f>IF(M1033&lt;&gt;"", M1033/10, "")</f>
        <v/>
      </c>
      <c r="O1033" s="39">
        <f>M1033</f>
        <v/>
      </c>
      <c r="P1033" s="39">
        <f>IF(AND(M1033&lt;&gt;"", J1033&lt;&gt;""), M1033-J1033, "")</f>
        <v/>
      </c>
      <c r="Q1033" s="41" t="inlineStr">
        <is>
          <t>Matched</t>
        </is>
      </c>
      <c r="R1033" s="21" t="inlineStr">
        <is>
          <t>Deductions: Oil: ₹82,738, Shortage: ₹2,340, Bardana: ₹2,480</t>
        </is>
      </c>
    </row>
    <row r="1034">
      <c r="A1034" s="26" t="n">
        <v>1033</v>
      </c>
      <c r="B1034" s="27" t="inlineStr">
        <is>
          <t>Mittal Trading Company</t>
        </is>
      </c>
      <c r="C1034" s="27" t="inlineStr">
        <is>
          <t>INWDMSD27/1013 / PO:0394</t>
        </is>
      </c>
      <c r="D1034" s="26" t="inlineStr">
        <is>
          <t>28-06-2026</t>
        </is>
      </c>
      <c r="E1034" s="32" t="n">
        <v>15.03</v>
      </c>
      <c r="F1034" s="33" t="n">
        <v>150.3</v>
      </c>
      <c r="G1034" s="34" t="n">
        <v>1175460</v>
      </c>
      <c r="H1034" s="34" t="n">
        <v>1175460</v>
      </c>
      <c r="I1034" s="34" t="n">
        <v>42029.16799999993</v>
      </c>
      <c r="J1034" s="34">
        <f>IF(E1034&gt;0, (G1034-I1034)/E1034, "")</f>
        <v/>
      </c>
      <c r="K1034" s="34">
        <f>IF(F1034&gt;0, (G1034-I1034)/F1034, "")</f>
        <v/>
      </c>
      <c r="L1034" s="35" t="n">
        <v>40.95</v>
      </c>
      <c r="M1034" s="34">
        <f>IF(AND(ISNUMBER(L1034), L1034&gt;0), (J1034/L1034)*42, "")</f>
        <v/>
      </c>
      <c r="N1034" s="34">
        <f>IF(M1034&lt;&gt;"", M1034/10, "")</f>
        <v/>
      </c>
      <c r="O1034" s="34">
        <f>M1034</f>
        <v/>
      </c>
      <c r="P1034" s="34">
        <f>IF(AND(M1034&lt;&gt;"", J1034&lt;&gt;""), M1034-J1034, "")</f>
        <v/>
      </c>
      <c r="Q1034" s="41" t="inlineStr">
        <is>
          <t>Matched</t>
        </is>
      </c>
      <c r="R1034" s="27" t="inlineStr">
        <is>
          <t>Deductions: Oil: ₹29,386, Shortage: ₹3,120, Bardana: ₹2,705, Moisture: ₹2,116</t>
        </is>
      </c>
    </row>
    <row r="1035">
      <c r="A1035" s="20" t="n">
        <v>1034</v>
      </c>
      <c r="B1035" s="21" t="inlineStr">
        <is>
          <t>Farmart Service Pvt Ltd</t>
        </is>
      </c>
      <c r="C1035" s="21" t="inlineStr">
        <is>
          <t>INWDMSD27/1014 / PO:0376</t>
        </is>
      </c>
      <c r="D1035" s="20" t="inlineStr">
        <is>
          <t>28-06-2026</t>
        </is>
      </c>
      <c r="E1035" s="37" t="n">
        <v>24.62</v>
      </c>
      <c r="F1035" s="38" t="n">
        <v>246.2</v>
      </c>
      <c r="G1035" s="39" t="n">
        <v>1928940</v>
      </c>
      <c r="H1035" s="39" t="n">
        <v>1928940</v>
      </c>
      <c r="I1035" s="39" t="n">
        <v>130315.0554285714</v>
      </c>
      <c r="J1035" s="39">
        <f>IF(E1035&gt;0, (G1035-I1035)/E1035, "")</f>
        <v/>
      </c>
      <c r="K1035" s="39">
        <f>IF(F1035&gt;0, (G1035-I1035)/F1035, "")</f>
        <v/>
      </c>
      <c r="L1035" s="40" t="n">
        <v>39.78</v>
      </c>
      <c r="M1035" s="39">
        <f>IF(AND(ISNUMBER(L1035), L1035&gt;0), (J1035/L1035)*42, "")</f>
        <v/>
      </c>
      <c r="N1035" s="39">
        <f>IF(M1035&lt;&gt;"", M1035/10, "")</f>
        <v/>
      </c>
      <c r="O1035" s="39">
        <f>M1035</f>
        <v/>
      </c>
      <c r="P1035" s="39">
        <f>IF(AND(M1035&lt;&gt;"", J1035&lt;&gt;""), M1035-J1035, "")</f>
        <v/>
      </c>
      <c r="Q1035" s="41" t="inlineStr">
        <is>
          <t>Matched</t>
        </is>
      </c>
      <c r="R1035" s="21" t="inlineStr">
        <is>
          <t>Deductions: Oil: ₹109,766, Shortage: ₹8,580, Bardana: ₹5,025</t>
        </is>
      </c>
    </row>
    <row r="1036">
      <c r="A1036" s="26" t="n">
        <v>1035</v>
      </c>
      <c r="B1036" s="27" t="inlineStr">
        <is>
          <t>Moreshwar Trading Company</t>
        </is>
      </c>
      <c r="C1036" s="27" t="inlineStr">
        <is>
          <t>INWDMSD27/1015 / PO:0396</t>
        </is>
      </c>
      <c r="D1036" s="26" t="inlineStr">
        <is>
          <t>29-06-2026</t>
        </is>
      </c>
      <c r="E1036" s="32" t="n">
        <v>25.24</v>
      </c>
      <c r="F1036" s="33" t="n">
        <v>252.4</v>
      </c>
      <c r="G1036" s="34" t="n">
        <v>1995077.5</v>
      </c>
      <c r="H1036" s="34" t="n">
        <v>1995077.5</v>
      </c>
      <c r="I1036" s="34" t="n">
        <v>127740.1890595238</v>
      </c>
      <c r="J1036" s="34">
        <f>IF(E1036&gt;0, (G1036-I1036)/E1036, "")</f>
        <v/>
      </c>
      <c r="K1036" s="34">
        <f>IF(F1036&gt;0, (G1036-I1036)/F1036, "")</f>
        <v/>
      </c>
      <c r="L1036" s="35" t="n">
        <v>40.07</v>
      </c>
      <c r="M1036" s="34">
        <f>IF(AND(ISNUMBER(L1036), L1036&gt;0), (J1036/L1036)*42, "")</f>
        <v/>
      </c>
      <c r="N1036" s="34">
        <f>IF(M1036&lt;&gt;"", M1036/10, "")</f>
        <v/>
      </c>
      <c r="O1036" s="34">
        <f>M1036</f>
        <v/>
      </c>
      <c r="P1036" s="34">
        <f>IF(AND(M1036&lt;&gt;"", J1036&lt;&gt;""), M1036-J1036, "")</f>
        <v/>
      </c>
      <c r="Q1036" s="41" t="inlineStr">
        <is>
          <t>Matched</t>
        </is>
      </c>
      <c r="R1036" s="27" t="inlineStr">
        <is>
          <t>Deductions: Oil: ₹91,642, Shortage: ₹13,738, Bardana: ₹2,415, Brokerage: ₹3,786</t>
        </is>
      </c>
    </row>
    <row r="1037">
      <c r="A1037" s="20" t="n">
        <v>1036</v>
      </c>
      <c r="B1037" s="21" t="inlineStr">
        <is>
          <t>Moreshwar Trading Company</t>
        </is>
      </c>
      <c r="C1037" s="21" t="inlineStr">
        <is>
          <t>INWDMSD27/1016 / PO:0396</t>
        </is>
      </c>
      <c r="D1037" s="20" t="inlineStr">
        <is>
          <t>30-06-2026</t>
        </is>
      </c>
      <c r="E1037" s="37" t="n">
        <v>24.78</v>
      </c>
      <c r="F1037" s="38" t="n">
        <v>247.8</v>
      </c>
      <c r="G1037" s="39" t="n">
        <v>2048065</v>
      </c>
      <c r="H1037" s="39" t="n">
        <v>1945230</v>
      </c>
      <c r="I1037" s="39" t="n">
        <v>167658.9519999999</v>
      </c>
      <c r="J1037" s="39">
        <f>IF(E1037&gt;0, (G1037-I1037)/E1037, "")</f>
        <v/>
      </c>
      <c r="K1037" s="39">
        <f>IF(F1037&gt;0, (G1037-I1037)/F1037, "")</f>
        <v/>
      </c>
      <c r="L1037" s="40" t="n">
        <v>38.85</v>
      </c>
      <c r="M1037" s="39">
        <f>IF(AND(ISNUMBER(L1037), L1037&gt;0), (J1037/L1037)*42, "")</f>
        <v/>
      </c>
      <c r="N1037" s="39">
        <f>IF(M1037&lt;&gt;"", M1037/10, "")</f>
        <v/>
      </c>
      <c r="O1037" s="39">
        <f>M1037</f>
        <v/>
      </c>
      <c r="P1037" s="39">
        <f>IF(AND(M1037&lt;&gt;"", J1037&lt;&gt;""), M1037-J1037, "")</f>
        <v/>
      </c>
      <c r="Q1037" s="36" t="inlineStr">
        <is>
          <t>Amount Discrepancy</t>
        </is>
      </c>
      <c r="R1037" s="21" t="inlineStr">
        <is>
          <t>Debit Y vs Lab AN diff: ₹-102,835.00 | Deductions: Oil: ₹145,892, Bardana: ₹3,655, Brokerage: ₹3,717</t>
        </is>
      </c>
    </row>
    <row r="1038">
      <c r="A1038" s="26" t="n">
        <v>1037</v>
      </c>
      <c r="B1038" s="27" t="inlineStr">
        <is>
          <t>Sarswat Trading Company</t>
        </is>
      </c>
      <c r="C1038" s="27" t="inlineStr">
        <is>
          <t>INWDMSD27/1017 / PO:0397</t>
        </is>
      </c>
      <c r="D1038" s="26" t="inlineStr">
        <is>
          <t>30-06-2026</t>
        </is>
      </c>
      <c r="E1038" s="32" t="n">
        <v>11.08</v>
      </c>
      <c r="F1038" s="33" t="n">
        <v>110.8</v>
      </c>
      <c r="G1038" s="34" t="n">
        <v>878121</v>
      </c>
      <c r="H1038" s="34" t="n">
        <v>878121</v>
      </c>
      <c r="I1038" s="34" t="n">
        <v>59258.18287142853</v>
      </c>
      <c r="J1038" s="34">
        <f>IF(E1038&gt;0, (G1038-I1038)/E1038, "")</f>
        <v/>
      </c>
      <c r="K1038" s="34">
        <f>IF(F1038&gt;0, (G1038-I1038)/F1038, "")</f>
        <v/>
      </c>
      <c r="L1038" s="35" t="n">
        <v>39.53</v>
      </c>
      <c r="M1038" s="34">
        <f>IF(AND(ISNUMBER(L1038), L1038&gt;0), (J1038/L1038)*42, "")</f>
        <v/>
      </c>
      <c r="N1038" s="34">
        <f>IF(M1038&lt;&gt;"", M1038/10, "")</f>
        <v/>
      </c>
      <c r="O1038" s="34">
        <f>M1038</f>
        <v/>
      </c>
      <c r="P1038" s="34">
        <f>IF(AND(M1038&lt;&gt;"", J1038&lt;&gt;""), M1038-J1038, "")</f>
        <v/>
      </c>
      <c r="Q1038" s="41" t="inlineStr">
        <is>
          <t>Matched</t>
        </is>
      </c>
      <c r="R1038" s="27" t="inlineStr">
        <is>
          <t>Deductions: Oil: ₹52,478, Shortage: ₹1,582, Bardana: ₹2,300</t>
        </is>
      </c>
    </row>
    <row r="1039">
      <c r="A1039" s="20" t="n">
        <v>1038</v>
      </c>
      <c r="B1039" s="21" t="inlineStr">
        <is>
          <t>Shyam Traders</t>
        </is>
      </c>
      <c r="C1039" s="21" t="inlineStr">
        <is>
          <t>INWDMSD27/1018 / PO:0399</t>
        </is>
      </c>
      <c r="D1039" s="20" t="inlineStr">
        <is>
          <t>30-06-2026</t>
        </is>
      </c>
      <c r="E1039" s="37" t="n">
        <v>15.07</v>
      </c>
      <c r="F1039" s="38" t="n">
        <v>150.7</v>
      </c>
      <c r="G1039" s="39" t="n">
        <v>1193295</v>
      </c>
      <c r="H1039" s="39" t="n">
        <v>1193295</v>
      </c>
      <c r="I1039" s="39" t="n">
        <v>82501.41000000009</v>
      </c>
      <c r="J1039" s="39">
        <f>IF(E1039&gt;0, (G1039-I1039)/E1039, "")</f>
        <v/>
      </c>
      <c r="K1039" s="39">
        <f>IF(F1039&gt;0, (G1039-I1039)/F1039, "")</f>
        <v/>
      </c>
      <c r="L1039" s="40" t="n">
        <v>39.41</v>
      </c>
      <c r="M1039" s="39">
        <f>IF(AND(ISNUMBER(L1039), L1039&gt;0), (J1039/L1039)*42, "")</f>
        <v/>
      </c>
      <c r="N1039" s="39">
        <f>IF(M1039&lt;&gt;"", M1039/10, "")</f>
        <v/>
      </c>
      <c r="O1039" s="39">
        <f>M1039</f>
        <v/>
      </c>
      <c r="P1039" s="39">
        <f>IF(AND(M1039&lt;&gt;"", J1039&lt;&gt;""), M1039-J1039, "")</f>
        <v/>
      </c>
      <c r="Q1039" s="41" t="inlineStr">
        <is>
          <t>Matched</t>
        </is>
      </c>
      <c r="R1039" s="21" t="inlineStr">
        <is>
          <t>Deductions: Oil: ₹73,557, Shortage: ₹2,765, Bardana: ₹2,600</t>
        </is>
      </c>
    </row>
    <row r="1040">
      <c r="A1040" s="26" t="n">
        <v>1039</v>
      </c>
      <c r="B1040" s="27" t="inlineStr">
        <is>
          <t>Shyam Traders</t>
        </is>
      </c>
      <c r="C1040" s="27" t="inlineStr">
        <is>
          <t>INWDMSD27/1019 / PO:0399</t>
        </is>
      </c>
      <c r="D1040" s="26" t="inlineStr">
        <is>
          <t>30-06-2026</t>
        </is>
      </c>
      <c r="E1040" s="32" t="n">
        <v>15.88</v>
      </c>
      <c r="F1040" s="33" t="n">
        <v>158.8</v>
      </c>
      <c r="G1040" s="34" t="n">
        <v>1255310</v>
      </c>
      <c r="H1040" s="34" t="n">
        <v>1255310</v>
      </c>
      <c r="I1040" s="34" t="n">
        <v>69817.81833333331</v>
      </c>
      <c r="J1040" s="34">
        <f>IF(E1040&gt;0, (G1040-I1040)/E1040, "")</f>
        <v/>
      </c>
      <c r="K1040" s="34">
        <f>IF(F1040&gt;0, (G1040-I1040)/F1040, "")</f>
        <v/>
      </c>
      <c r="L1040" s="35" t="n">
        <v>39.89</v>
      </c>
      <c r="M1040" s="34">
        <f>IF(AND(ISNUMBER(L1040), L1040&gt;0), (J1040/L1040)*42, "")</f>
        <v/>
      </c>
      <c r="N1040" s="34">
        <f>IF(M1040&lt;&gt;"", M1040/10, "")</f>
        <v/>
      </c>
      <c r="O1040" s="34">
        <f>M1040</f>
        <v/>
      </c>
      <c r="P1040" s="34">
        <f>IF(AND(M1040&lt;&gt;"", J1040&lt;&gt;""), M1040-J1040, "")</f>
        <v/>
      </c>
      <c r="Q1040" s="41" t="inlineStr">
        <is>
          <t>Matched</t>
        </is>
      </c>
      <c r="R1040" s="27" t="inlineStr">
        <is>
          <t>Deductions: Oil: ₹63,040, Shortage: ₹790, Bardana: ₹2,850</t>
        </is>
      </c>
    </row>
    <row r="1041">
      <c r="A1041" s="20" t="n">
        <v>1040</v>
      </c>
      <c r="B1041" s="21" t="inlineStr">
        <is>
          <t>Ashwinder Kumar Rajan Rai</t>
        </is>
      </c>
      <c r="C1041" s="21" t="inlineStr">
        <is>
          <t>INWDMSD27/1020 / PO:0398</t>
        </is>
      </c>
      <c r="D1041" s="20" t="inlineStr">
        <is>
          <t>01-07-2026</t>
        </is>
      </c>
      <c r="E1041" s="37" t="n">
        <v>25.13</v>
      </c>
      <c r="F1041" s="38" t="n">
        <v>251.3</v>
      </c>
      <c r="G1041" s="39" t="n">
        <v>1991198.7</v>
      </c>
      <c r="H1041" s="39" t="n">
        <v>1991198.7</v>
      </c>
      <c r="I1041" s="39" t="n">
        <v>110324.6743114287</v>
      </c>
      <c r="J1041" s="39">
        <f>IF(E1041&gt;0, (G1041-I1041)/E1041, "")</f>
        <v/>
      </c>
      <c r="K1041" s="39">
        <f>IF(F1041&gt;0, (G1041-I1041)/F1041, "")</f>
        <v/>
      </c>
      <c r="L1041" s="40" t="n">
        <v>40.05</v>
      </c>
      <c r="M1041" s="39">
        <f>IF(AND(ISNUMBER(L1041), L1041&gt;0), (J1041/L1041)*42, "")</f>
        <v/>
      </c>
      <c r="N1041" s="39">
        <f>IF(M1041&lt;&gt;"", M1041/10, "")</f>
        <v/>
      </c>
      <c r="O1041" s="39">
        <f>M1041</f>
        <v/>
      </c>
      <c r="P1041" s="39">
        <f>IF(AND(M1041&lt;&gt;"", J1041&lt;&gt;""), M1041-J1041, "")</f>
        <v/>
      </c>
      <c r="Q1041" s="41" t="inlineStr">
        <is>
          <t>Matched</t>
        </is>
      </c>
      <c r="R1041" s="21" t="inlineStr">
        <is>
          <t>Deductions: Oil: ₹92,411, Shortage: ₹3,164, Bardana: ₹4,395, Moisture: ₹3,186</t>
        </is>
      </c>
    </row>
    <row r="1042">
      <c r="A1042" s="26" t="n">
        <v>1041</v>
      </c>
      <c r="B1042" s="27" t="inlineStr">
        <is>
          <t>Mittal Trading Company</t>
        </is>
      </c>
      <c r="C1042" s="27" t="inlineStr">
        <is>
          <t>INWDMSD27/1021 / PO:0405</t>
        </is>
      </c>
      <c r="D1042" s="26" t="inlineStr">
        <is>
          <t>01-07-2026</t>
        </is>
      </c>
      <c r="E1042" s="32" t="n">
        <v>15.72</v>
      </c>
      <c r="F1042" s="33" t="n">
        <v>157.2</v>
      </c>
      <c r="G1042" s="34" t="n">
        <v>1242670</v>
      </c>
      <c r="H1042" s="34" t="n">
        <v>1242670</v>
      </c>
      <c r="I1042" s="34" t="n">
        <v>52844.14880952371</v>
      </c>
      <c r="J1042" s="34">
        <f>IF(E1042&gt;0, (G1042-I1042)/E1042, "")</f>
        <v/>
      </c>
      <c r="K1042" s="34">
        <f>IF(F1042&gt;0, (G1042-I1042)/F1042, "")</f>
        <v/>
      </c>
      <c r="L1042" s="35" t="n">
        <v>40.52</v>
      </c>
      <c r="M1042" s="34">
        <f>IF(AND(ISNUMBER(L1042), L1042&gt;0), (J1042/L1042)*42, "")</f>
        <v/>
      </c>
      <c r="N1042" s="34">
        <f>IF(M1042&lt;&gt;"", M1042/10, "")</f>
        <v/>
      </c>
      <c r="O1042" s="34">
        <f>M1042</f>
        <v/>
      </c>
      <c r="P1042" s="34">
        <f>IF(AND(M1042&lt;&gt;"", J1042&lt;&gt;""), M1042-J1042, "")</f>
        <v/>
      </c>
      <c r="Q1042" s="41" t="inlineStr">
        <is>
          <t>Matched</t>
        </is>
      </c>
      <c r="R1042" s="27" t="inlineStr">
        <is>
          <t>Deductions: Oil: ₹43,772, Shortage: ₹790, Bardana: ₹2,690, Moisture: ₹994</t>
        </is>
      </c>
    </row>
    <row r="1043">
      <c r="A1043" s="20" t="n">
        <v>1042</v>
      </c>
      <c r="B1043" s="21" t="inlineStr">
        <is>
          <t>Bhawani Trading Company</t>
        </is>
      </c>
      <c r="C1043" s="21" t="inlineStr">
        <is>
          <t>INWDMSD27/1022 / PO:0400</t>
        </is>
      </c>
      <c r="D1043" s="20" t="inlineStr">
        <is>
          <t>01-07-2026</t>
        </is>
      </c>
      <c r="E1043" s="37" t="n">
        <v>24.14</v>
      </c>
      <c r="F1043" s="38" t="n">
        <v>241.4</v>
      </c>
      <c r="G1043" s="39" t="n">
        <v>1909130</v>
      </c>
      <c r="H1043" s="39" t="n">
        <v>1907850</v>
      </c>
      <c r="I1043" s="39" t="n">
        <v>82429.75</v>
      </c>
      <c r="J1043" s="39">
        <f>IF(E1043&gt;0, (G1043-I1043)/E1043, "")</f>
        <v/>
      </c>
      <c r="K1043" s="39">
        <f>IF(F1043&gt;0, (G1043-I1043)/F1043, "")</f>
        <v/>
      </c>
      <c r="L1043" s="40" t="n">
        <v>40.75</v>
      </c>
      <c r="M1043" s="39">
        <f>IF(AND(ISNUMBER(L1043), L1043&gt;0), (J1043/L1043)*42, "")</f>
        <v/>
      </c>
      <c r="N1043" s="39">
        <f>IF(M1043&lt;&gt;"", M1043/10, "")</f>
        <v/>
      </c>
      <c r="O1043" s="39">
        <f>M1043</f>
        <v/>
      </c>
      <c r="P1043" s="39">
        <f>IF(AND(M1043&lt;&gt;"", J1043&lt;&gt;""), M1043-J1043, "")</f>
        <v/>
      </c>
      <c r="Q1043" s="36" t="inlineStr">
        <is>
          <t>Amount Discrepancy</t>
        </is>
      </c>
      <c r="R1043" s="21" t="inlineStr">
        <is>
          <t>Debit Y vs Lab AN diff: ₹-1,280.00 | Deductions: Oil: ₹56,781, Shortage: ₹790, Bardana: ₹4,500, Moisture: ₹13,355, Brokerage: ₹1,280</t>
        </is>
      </c>
    </row>
    <row r="1044">
      <c r="A1044" s="26" t="n">
        <v>1043</v>
      </c>
      <c r="B1044" s="27" t="inlineStr">
        <is>
          <t>Umesh Kumar &amp; Sons</t>
        </is>
      </c>
      <c r="C1044" s="27" t="inlineStr">
        <is>
          <t>INWDMSD27/1023 / PO:0401</t>
        </is>
      </c>
      <c r="D1044" s="26" t="inlineStr">
        <is>
          <t>01-07-2026</t>
        </is>
      </c>
      <c r="E1044" s="32" t="n">
        <v>29.88</v>
      </c>
      <c r="F1044" s="33" t="n">
        <v>298.8</v>
      </c>
      <c r="G1044" s="34" t="n">
        <v>2361310</v>
      </c>
      <c r="H1044" s="34" t="n">
        <v>2361310</v>
      </c>
      <c r="I1044" s="34" t="n">
        <v>234267.2663333332</v>
      </c>
      <c r="J1044" s="34">
        <f>IF(E1044&gt;0, (G1044-I1044)/E1044, "")</f>
        <v/>
      </c>
      <c r="K1044" s="34">
        <f>IF(F1044&gt;0, (G1044-I1044)/F1044, "")</f>
        <v/>
      </c>
      <c r="L1044" s="35" t="n">
        <v>38.35</v>
      </c>
      <c r="M1044" s="34">
        <f>IF(AND(ISNUMBER(L1044), L1044&gt;0), (J1044/L1044)*42, "")</f>
        <v/>
      </c>
      <c r="N1044" s="34">
        <f>IF(M1044&lt;&gt;"", M1044/10, "")</f>
        <v/>
      </c>
      <c r="O1044" s="34">
        <f>M1044</f>
        <v/>
      </c>
      <c r="P1044" s="34">
        <f>IF(AND(M1044&lt;&gt;"", J1044&lt;&gt;""), M1044-J1044, "")</f>
        <v/>
      </c>
      <c r="Q1044" s="41" t="inlineStr">
        <is>
          <t>Matched</t>
        </is>
      </c>
      <c r="R1044" s="27" t="inlineStr">
        <is>
          <t>Deductions: Oil: ₹205,127, Shortage: ₹790, Bardana: ₹6,390</t>
        </is>
      </c>
    </row>
    <row r="1045">
      <c r="A1045" s="20" t="n">
        <v>1044</v>
      </c>
      <c r="B1045" s="21" t="inlineStr">
        <is>
          <t>Reyansh Agro Industries</t>
        </is>
      </c>
      <c r="C1045" s="21" t="inlineStr">
        <is>
          <t>INWDMSD27/1024 / PO:0403</t>
        </is>
      </c>
      <c r="D1045" s="20" t="inlineStr">
        <is>
          <t>01-07-2026</t>
        </is>
      </c>
      <c r="E1045" s="37" t="n">
        <v>8.959999999999999</v>
      </c>
      <c r="F1045" s="38" t="n">
        <v>89.59999999999999</v>
      </c>
      <c r="G1045" s="39" t="n">
        <v>703449.6</v>
      </c>
      <c r="H1045" s="39" t="n">
        <v>703449.6</v>
      </c>
      <c r="I1045" s="39" t="n">
        <v>36177.40799999994</v>
      </c>
      <c r="J1045" s="39">
        <f>IF(E1045&gt;0, (G1045-I1045)/E1045, "")</f>
        <v/>
      </c>
      <c r="K1045" s="39">
        <f>IF(F1045&gt;0, (G1045-I1045)/F1045, "")</f>
        <v/>
      </c>
      <c r="L1045" s="40" t="n">
        <v>39.74</v>
      </c>
      <c r="M1045" s="39">
        <f>IF(AND(ISNUMBER(L1045), L1045&gt;0), (J1045/L1045)*42, "")</f>
        <v/>
      </c>
      <c r="N1045" s="39">
        <f>IF(M1045&lt;&gt;"", M1045/10, "")</f>
        <v/>
      </c>
      <c r="O1045" s="39">
        <f>M1045</f>
        <v/>
      </c>
      <c r="P1045" s="39">
        <f>IF(AND(M1045&lt;&gt;"", J1045&lt;&gt;""), M1045-J1045, "")</f>
        <v/>
      </c>
      <c r="Q1045" s="41" t="inlineStr">
        <is>
          <t>Matched</t>
        </is>
      </c>
      <c r="R1045" s="21" t="inlineStr">
        <is>
          <t>Deductions: Oil: ₹36,177</t>
        </is>
      </c>
    </row>
    <row r="1046">
      <c r="A1046" s="26" t="n">
        <v>1045</v>
      </c>
      <c r="B1046" s="27" t="inlineStr">
        <is>
          <t>Reyansh Agro Industries</t>
        </is>
      </c>
      <c r="C1046" s="27" t="inlineStr">
        <is>
          <t>INWDMSD27/1025 / PO:0403</t>
        </is>
      </c>
      <c r="D1046" s="26" t="inlineStr">
        <is>
          <t>01-07-2026</t>
        </is>
      </c>
      <c r="E1046" s="32" t="n">
        <v>9.1</v>
      </c>
      <c r="F1046" s="33" t="n">
        <v>91</v>
      </c>
      <c r="G1046" s="34" t="n">
        <v>715226.1</v>
      </c>
      <c r="H1046" s="34" t="n">
        <v>715226.1</v>
      </c>
      <c r="I1046" s="34" t="n">
        <v>48022.32385714286</v>
      </c>
      <c r="J1046" s="34">
        <f>IF(E1046&gt;0, (G1046-I1046)/E1046, "")</f>
        <v/>
      </c>
      <c r="K1046" s="34">
        <f>IF(F1046&gt;0, (G1046-I1046)/F1046, "")</f>
        <v/>
      </c>
      <c r="L1046" s="35" t="n">
        <v>39.23</v>
      </c>
      <c r="M1046" s="34">
        <f>IF(AND(ISNUMBER(L1046), L1046&gt;0), (J1046/L1046)*42, "")</f>
        <v/>
      </c>
      <c r="N1046" s="34">
        <f>IF(M1046&lt;&gt;"", M1046/10, "")</f>
        <v/>
      </c>
      <c r="O1046" s="34">
        <f>M1046</f>
        <v/>
      </c>
      <c r="P1046" s="34">
        <f>IF(AND(M1046&lt;&gt;"", J1046&lt;&gt;""), M1046-J1046, "")</f>
        <v/>
      </c>
      <c r="Q1046" s="41" t="inlineStr">
        <is>
          <t>Matched</t>
        </is>
      </c>
      <c r="R1046" s="27" t="inlineStr">
        <is>
          <t>Deductions: Oil: ₹48,022</t>
        </is>
      </c>
    </row>
    <row r="1047">
      <c r="A1047" s="20" t="n">
        <v>1046</v>
      </c>
      <c r="B1047" s="21" t="inlineStr">
        <is>
          <t>Reyansh Agro Industries</t>
        </is>
      </c>
      <c r="C1047" s="21" t="inlineStr">
        <is>
          <t>INWDMSD27/1026 / PO:0403</t>
        </is>
      </c>
      <c r="D1047" s="20" t="inlineStr">
        <is>
          <t>01-07-2026</t>
        </is>
      </c>
      <c r="E1047" s="37" t="n">
        <v>9.07</v>
      </c>
      <c r="F1047" s="38" t="n">
        <v>90.7</v>
      </c>
      <c r="G1047" s="39" t="n">
        <v>712870.8</v>
      </c>
      <c r="H1047" s="39" t="n">
        <v>712870.8</v>
      </c>
      <c r="I1047" s="39" t="n">
        <v>43281.44142857138</v>
      </c>
      <c r="J1047" s="39">
        <f>IF(E1047&gt;0, (G1047-I1047)/E1047, "")</f>
        <v/>
      </c>
      <c r="K1047" s="39">
        <f>IF(F1047&gt;0, (G1047-I1047)/F1047, "")</f>
        <v/>
      </c>
      <c r="L1047" s="40" t="n">
        <v>38.9</v>
      </c>
      <c r="M1047" s="39">
        <f>IF(AND(ISNUMBER(L1047), L1047&gt;0), (J1047/L1047)*42, "")</f>
        <v/>
      </c>
      <c r="N1047" s="39">
        <f>IF(M1047&lt;&gt;"", M1047/10, "")</f>
        <v/>
      </c>
      <c r="O1047" s="39">
        <f>M1047</f>
        <v/>
      </c>
      <c r="P1047" s="39">
        <f>IF(AND(M1047&lt;&gt;"", J1047&lt;&gt;""), M1047-J1047, "")</f>
        <v/>
      </c>
      <c r="Q1047" s="41" t="inlineStr">
        <is>
          <t>Matched</t>
        </is>
      </c>
      <c r="R1047" s="21" t="inlineStr">
        <is>
          <t>Deductions: Oil: ₹43,281</t>
        </is>
      </c>
    </row>
    <row r="1048">
      <c r="A1048" s="26" t="n">
        <v>1047</v>
      </c>
      <c r="B1048" s="27" t="inlineStr">
        <is>
          <t>Reyansh Agro Industries</t>
        </is>
      </c>
      <c r="C1048" s="27" t="inlineStr">
        <is>
          <t>INWDMSD27/1027 / PO:0403</t>
        </is>
      </c>
      <c r="D1048" s="26" t="inlineStr">
        <is>
          <t>01-07-2026</t>
        </is>
      </c>
      <c r="E1048" s="32" t="n">
        <v>9.02</v>
      </c>
      <c r="F1048" s="33" t="n">
        <v>90.2</v>
      </c>
      <c r="G1048" s="34" t="n">
        <v>708945.3</v>
      </c>
      <c r="H1048" s="34" t="n">
        <v>708945.3</v>
      </c>
      <c r="I1048" s="34" t="n">
        <v>42705.51450000002</v>
      </c>
      <c r="J1048" s="34">
        <f>IF(E1048&gt;0, (G1048-I1048)/E1048, "")</f>
        <v/>
      </c>
      <c r="K1048" s="34">
        <f>IF(F1048&gt;0, (G1048-I1048)/F1048, "")</f>
        <v/>
      </c>
      <c r="L1048" s="35" t="n">
        <v>39.14</v>
      </c>
      <c r="M1048" s="34">
        <f>IF(AND(ISNUMBER(L1048), L1048&gt;0), (J1048/L1048)*42, "")</f>
        <v/>
      </c>
      <c r="N1048" s="34">
        <f>IF(M1048&lt;&gt;"", M1048/10, "")</f>
        <v/>
      </c>
      <c r="O1048" s="34">
        <f>M1048</f>
        <v/>
      </c>
      <c r="P1048" s="34">
        <f>IF(AND(M1048&lt;&gt;"", J1048&lt;&gt;""), M1048-J1048, "")</f>
        <v/>
      </c>
      <c r="Q1048" s="41" t="inlineStr">
        <is>
          <t>Matched</t>
        </is>
      </c>
      <c r="R1048" s="27" t="inlineStr">
        <is>
          <t>Deductions: Oil: ₹42,706</t>
        </is>
      </c>
    </row>
    <row r="1049">
      <c r="A1049" s="20" t="n">
        <v>1048</v>
      </c>
      <c r="B1049" s="21" t="inlineStr">
        <is>
          <t>Reyansh Agro Industries</t>
        </is>
      </c>
      <c r="C1049" s="21" t="inlineStr">
        <is>
          <t>INWDMSD27/1028 / PO:0403</t>
        </is>
      </c>
      <c r="D1049" s="20" t="inlineStr">
        <is>
          <t>01-07-2026</t>
        </is>
      </c>
      <c r="E1049" s="37" t="n">
        <v>9.120000000000001</v>
      </c>
      <c r="F1049" s="38" t="n">
        <v>91.2</v>
      </c>
      <c r="G1049" s="39" t="n">
        <v>716011.2</v>
      </c>
      <c r="H1049" s="39" t="n">
        <v>716011.2</v>
      </c>
      <c r="I1049" s="39" t="n">
        <v>39210.13714285709</v>
      </c>
      <c r="J1049" s="39">
        <f>IF(E1049&gt;0, (G1049-I1049)/E1049, "")</f>
        <v/>
      </c>
      <c r="K1049" s="39">
        <f>IF(F1049&gt;0, (G1049-I1049)/F1049, "")</f>
        <v/>
      </c>
      <c r="L1049" s="40" t="n">
        <v>39.39</v>
      </c>
      <c r="M1049" s="39">
        <f>IF(AND(ISNUMBER(L1049), L1049&gt;0), (J1049/L1049)*42, "")</f>
        <v/>
      </c>
      <c r="N1049" s="39">
        <f>IF(M1049&lt;&gt;"", M1049/10, "")</f>
        <v/>
      </c>
      <c r="O1049" s="39">
        <f>M1049</f>
        <v/>
      </c>
      <c r="P1049" s="39">
        <f>IF(AND(M1049&lt;&gt;"", J1049&lt;&gt;""), M1049-J1049, "")</f>
        <v/>
      </c>
      <c r="Q1049" s="41" t="inlineStr">
        <is>
          <t>Matched</t>
        </is>
      </c>
      <c r="R1049" s="21" t="inlineStr">
        <is>
          <t>Deductions: Oil: ₹39,210</t>
        </is>
      </c>
    </row>
    <row r="1050">
      <c r="A1050" s="26" t="n">
        <v>1049</v>
      </c>
      <c r="B1050" s="27" t="inlineStr">
        <is>
          <t>Farmart Service Pvt Ltd</t>
        </is>
      </c>
      <c r="C1050" s="27" t="inlineStr">
        <is>
          <t>INWDMSD27/1029 / PO:0406</t>
        </is>
      </c>
      <c r="D1050" s="26" t="inlineStr">
        <is>
          <t>02-07-2026</t>
        </is>
      </c>
      <c r="E1050" s="32" t="n">
        <v>25.19</v>
      </c>
      <c r="F1050" s="33" t="n">
        <v>251.9</v>
      </c>
      <c r="G1050" s="34" t="n">
        <v>1998700</v>
      </c>
      <c r="H1050" s="34" t="n">
        <v>1998700</v>
      </c>
      <c r="I1050" s="34" t="n">
        <v>176623.1999999999</v>
      </c>
      <c r="J1050" s="34">
        <f>IF(E1050&gt;0, (G1050-I1050)/E1050, "")</f>
        <v/>
      </c>
      <c r="K1050" s="34">
        <f>IF(F1050&gt;0, (G1050-I1050)/F1050, "")</f>
        <v/>
      </c>
      <c r="L1050" s="35" t="n">
        <v>38.85</v>
      </c>
      <c r="M1050" s="34">
        <f>IF(AND(ISNUMBER(L1050), L1050&gt;0), (J1050/L1050)*42, "")</f>
        <v/>
      </c>
      <c r="N1050" s="34">
        <f>IF(M1050&lt;&gt;"", M1050/10, "")</f>
        <v/>
      </c>
      <c r="O1050" s="34">
        <f>M1050</f>
        <v/>
      </c>
      <c r="P1050" s="34">
        <f>IF(AND(M1050&lt;&gt;"", J1050&lt;&gt;""), M1050-J1050, "")</f>
        <v/>
      </c>
      <c r="Q1050" s="41" t="inlineStr">
        <is>
          <t>Matched</t>
        </is>
      </c>
      <c r="R1050" s="27" t="inlineStr">
        <is>
          <t>Deductions: Oil: ₹149,842, Shortage: ₹8,690, Bardana: ₹4,500, Moisture: ₹5,596</t>
        </is>
      </c>
    </row>
    <row r="1051">
      <c r="A1051" s="20" t="n">
        <v>1050</v>
      </c>
      <c r="B1051" s="21" t="inlineStr">
        <is>
          <t>Ashwinder Kumar Rajan Rai</t>
        </is>
      </c>
      <c r="C1051" s="21" t="inlineStr">
        <is>
          <t>INWDMSD27/1030 / PO:0409</t>
        </is>
      </c>
      <c r="D1051" s="20" t="inlineStr">
        <is>
          <t>02-07-2026</t>
        </is>
      </c>
      <c r="E1051" s="37" t="n">
        <v>23.28</v>
      </c>
      <c r="F1051" s="38" t="n">
        <v>232.8</v>
      </c>
      <c r="G1051" s="39" t="n">
        <v>1838330</v>
      </c>
      <c r="H1051" s="39" t="n">
        <v>1838330</v>
      </c>
      <c r="I1051" s="39" t="n">
        <v>92044.26914285713</v>
      </c>
      <c r="J1051" s="39">
        <f>IF(E1051&gt;0, (G1051-I1051)/E1051, "")</f>
        <v/>
      </c>
      <c r="K1051" s="39">
        <f>IF(F1051&gt;0, (G1051-I1051)/F1051, "")</f>
        <v/>
      </c>
      <c r="L1051" s="40" t="n">
        <v>40.14</v>
      </c>
      <c r="M1051" s="39">
        <f>IF(AND(ISNUMBER(L1051), L1051&gt;0), (J1051/L1051)*42, "")</f>
        <v/>
      </c>
      <c r="N1051" s="39">
        <f>IF(M1051&lt;&gt;"", M1051/10, "")</f>
        <v/>
      </c>
      <c r="O1051" s="39">
        <f>M1051</f>
        <v/>
      </c>
      <c r="P1051" s="39">
        <f>IF(AND(M1051&lt;&gt;"", J1051&lt;&gt;""), M1051-J1051, "")</f>
        <v/>
      </c>
      <c r="Q1051" s="41" t="inlineStr">
        <is>
          <t>Matched</t>
        </is>
      </c>
      <c r="R1051" s="21" t="inlineStr">
        <is>
          <t>Deductions: Oil: ₹81,379, Bardana: ₹4,415</t>
        </is>
      </c>
    </row>
    <row r="1052">
      <c r="A1052" s="26" t="n">
        <v>1051</v>
      </c>
      <c r="B1052" s="27" t="inlineStr">
        <is>
          <t>Mittal Trading Company</t>
        </is>
      </c>
      <c r="C1052" s="27" t="inlineStr">
        <is>
          <t>INWDMSD27/1031 / PO:0412</t>
        </is>
      </c>
      <c r="D1052" s="26" t="inlineStr">
        <is>
          <t>02-07-2026</t>
        </is>
      </c>
      <c r="E1052" s="32" t="n">
        <v>15.15</v>
      </c>
      <c r="F1052" s="33" t="n">
        <v>151.5</v>
      </c>
      <c r="G1052" s="34" t="n">
        <v>1193850</v>
      </c>
      <c r="H1052" s="34" t="n">
        <v>1193850</v>
      </c>
      <c r="I1052" s="34" t="n">
        <v>65519.16000000009</v>
      </c>
      <c r="J1052" s="34">
        <f>IF(E1052&gt;0, (G1052-I1052)/E1052, "")</f>
        <v/>
      </c>
      <c r="K1052" s="34">
        <f>IF(F1052&gt;0, (G1052-I1052)/F1052, "")</f>
        <v/>
      </c>
      <c r="L1052" s="35" t="n">
        <v>39.98</v>
      </c>
      <c r="M1052" s="34">
        <f>IF(AND(ISNUMBER(L1052), L1052&gt;0), (J1052/L1052)*42, "")</f>
        <v/>
      </c>
      <c r="N1052" s="34">
        <f>IF(M1052&lt;&gt;"", M1052/10, "")</f>
        <v/>
      </c>
      <c r="O1052" s="34">
        <f>M1052</f>
        <v/>
      </c>
      <c r="P1052" s="34">
        <f>IF(AND(M1052&lt;&gt;"", J1052&lt;&gt;""), M1052-J1052, "")</f>
        <v/>
      </c>
      <c r="Q1052" s="41" t="inlineStr">
        <is>
          <t>Matched</t>
        </is>
      </c>
      <c r="R1052" s="27" t="inlineStr">
        <is>
          <t>Deductions: Oil: ₹57,395, Shortage: ₹788, Bardana: ₹2,800, Moisture: ₹119</t>
        </is>
      </c>
    </row>
    <row r="1053">
      <c r="A1053" s="20" t="n">
        <v>1052</v>
      </c>
      <c r="B1053" s="21" t="inlineStr">
        <is>
          <t>Bhawani Trading Company</t>
        </is>
      </c>
      <c r="C1053" s="21" t="inlineStr">
        <is>
          <t>INWDMSD27/1032 / PO:0400</t>
        </is>
      </c>
      <c r="D1053" s="20" t="inlineStr">
        <is>
          <t>02-07-2026</t>
        </is>
      </c>
      <c r="E1053" s="37" t="n">
        <v>25.2</v>
      </c>
      <c r="F1053" s="38" t="n">
        <v>252</v>
      </c>
      <c r="G1053" s="39" t="n">
        <v>1991338</v>
      </c>
      <c r="H1053" s="39" t="n">
        <v>1990010</v>
      </c>
      <c r="I1053" s="39" t="n">
        <v>86765.54857142846</v>
      </c>
      <c r="J1053" s="39">
        <f>IF(E1053&gt;0, (G1053-I1053)/E1053, "")</f>
        <v/>
      </c>
      <c r="K1053" s="39">
        <f>IF(F1053&gt;0, (G1053-I1053)/F1053, "")</f>
        <v/>
      </c>
      <c r="L1053" s="40" t="n">
        <v>40.38</v>
      </c>
      <c r="M1053" s="39">
        <f>IF(AND(ISNUMBER(L1053), L1053&gt;0), (J1053/L1053)*42, "")</f>
        <v/>
      </c>
      <c r="N1053" s="39">
        <f>IF(M1053&lt;&gt;"", M1053/10, "")</f>
        <v/>
      </c>
      <c r="O1053" s="39">
        <f>M1053</f>
        <v/>
      </c>
      <c r="P1053" s="39">
        <f>IF(AND(M1053&lt;&gt;"", J1053&lt;&gt;""), M1053-J1053, "")</f>
        <v/>
      </c>
      <c r="Q1053" s="36" t="inlineStr">
        <is>
          <t>Amount Discrepancy</t>
        </is>
      </c>
      <c r="R1053" s="21" t="inlineStr">
        <is>
          <t>Debit Y vs Lab AN diff: ₹-1,328.00 | Deductions: Oil: ₹76,758, Bardana: ₹4,700, Brokerage: ₹1,328</t>
        </is>
      </c>
    </row>
    <row r="1054">
      <c r="A1054" s="26" t="n">
        <v>1053</v>
      </c>
      <c r="B1054" s="27" t="inlineStr">
        <is>
          <t>Lucky Enterprises</t>
        </is>
      </c>
      <c r="C1054" s="27" t="inlineStr">
        <is>
          <t>INWDMSD27/1033 / PO:0402</t>
        </is>
      </c>
      <c r="D1054" s="26" t="inlineStr">
        <is>
          <t>02-07-2026</t>
        </is>
      </c>
      <c r="E1054" s="32" t="n">
        <v>10.89</v>
      </c>
      <c r="F1054" s="33" t="n">
        <v>108.9</v>
      </c>
      <c r="G1054" s="34" t="n">
        <v>839975.4</v>
      </c>
      <c r="H1054" s="34" t="n">
        <v>839975.4</v>
      </c>
      <c r="I1054" s="34" t="n">
        <v>0</v>
      </c>
      <c r="J1054" s="34">
        <f>IF(E1054&gt;0, (G1054-I1054)/E1054, "")</f>
        <v/>
      </c>
      <c r="K1054" s="34">
        <f>IF(F1054&gt;0, (G1054-I1054)/F1054, "")</f>
        <v/>
      </c>
      <c r="L1054" s="35" t="n">
        <v>41</v>
      </c>
      <c r="M1054" s="34">
        <f>IF(AND(ISNUMBER(L1054), L1054&gt;0), (J1054/L1054)*42, "")</f>
        <v/>
      </c>
      <c r="N1054" s="34">
        <f>IF(M1054&lt;&gt;"", M1054/10, "")</f>
        <v/>
      </c>
      <c r="O1054" s="34">
        <f>M1054</f>
        <v/>
      </c>
      <c r="P1054" s="34">
        <f>IF(AND(M1054&lt;&gt;"", J1054&lt;&gt;""), M1054-J1054, "")</f>
        <v/>
      </c>
      <c r="Q1054" s="41" t="inlineStr">
        <is>
          <t>Matched</t>
        </is>
      </c>
      <c r="R1054" s="27" t="inlineStr">
        <is>
          <t>Fully reconciled &amp; verified</t>
        </is>
      </c>
    </row>
    <row r="1055">
      <c r="A1055" s="20" t="n">
        <v>1054</v>
      </c>
      <c r="B1055" s="21" t="inlineStr">
        <is>
          <t>Reyansh Agro Industries</t>
        </is>
      </c>
      <c r="C1055" s="21" t="inlineStr">
        <is>
          <t>INWDMSD27/1034 / PO:0403</t>
        </is>
      </c>
      <c r="D1055" s="20" t="inlineStr">
        <is>
          <t>02-07-2026</t>
        </is>
      </c>
      <c r="E1055" s="37" t="n">
        <v>9.379999999999999</v>
      </c>
      <c r="F1055" s="38" t="n">
        <v>93.8</v>
      </c>
      <c r="G1055" s="39" t="n">
        <v>737208.9</v>
      </c>
      <c r="H1055" s="39" t="n">
        <v>737208.9</v>
      </c>
      <c r="I1055" s="39" t="n">
        <v>39493.33392857142</v>
      </c>
      <c r="J1055" s="39">
        <f>IF(E1055&gt;0, (G1055-I1055)/E1055, "")</f>
        <v/>
      </c>
      <c r="K1055" s="39">
        <f>IF(F1055&gt;0, (G1055-I1055)/F1055, "")</f>
        <v/>
      </c>
      <c r="L1055" s="40" t="n">
        <v>39.46</v>
      </c>
      <c r="M1055" s="39">
        <f>IF(AND(ISNUMBER(L1055), L1055&gt;0), (J1055/L1055)*42, "")</f>
        <v/>
      </c>
      <c r="N1055" s="39">
        <f>IF(M1055&lt;&gt;"", M1055/10, "")</f>
        <v/>
      </c>
      <c r="O1055" s="39">
        <f>M1055</f>
        <v/>
      </c>
      <c r="P1055" s="39">
        <f>IF(AND(M1055&lt;&gt;"", J1055&lt;&gt;""), M1055-J1055, "")</f>
        <v/>
      </c>
      <c r="Q1055" s="41" t="inlineStr">
        <is>
          <t>Matched</t>
        </is>
      </c>
      <c r="R1055" s="21" t="inlineStr">
        <is>
          <t>Deductions: Oil: ₹39,493</t>
        </is>
      </c>
    </row>
    <row r="1056">
      <c r="A1056" s="26" t="n">
        <v>1055</v>
      </c>
      <c r="B1056" s="27" t="inlineStr">
        <is>
          <t>Reyansh Agro Industries</t>
        </is>
      </c>
      <c r="C1056" s="27" t="inlineStr">
        <is>
          <t>INWDMSD27/1035 / PO:0403</t>
        </is>
      </c>
      <c r="D1056" s="26" t="inlineStr">
        <is>
          <t>02-07-2026</t>
        </is>
      </c>
      <c r="E1056" s="32" t="n">
        <v>9.33</v>
      </c>
      <c r="F1056" s="33" t="n">
        <v>93.3</v>
      </c>
      <c r="G1056" s="34" t="n">
        <v>734068.5</v>
      </c>
      <c r="H1056" s="34" t="n">
        <v>734068.5</v>
      </c>
      <c r="I1056" s="34" t="n">
        <v>33635.92714285717</v>
      </c>
      <c r="J1056" s="34">
        <f>IF(E1056&gt;0, (G1056-I1056)/E1056, "")</f>
        <v/>
      </c>
      <c r="K1056" s="34">
        <f>IF(F1056&gt;0, (G1056-I1056)/F1056, "")</f>
        <v/>
      </c>
      <c r="L1056" s="35" t="n">
        <v>39.61</v>
      </c>
      <c r="M1056" s="34">
        <f>IF(AND(ISNUMBER(L1056), L1056&gt;0), (J1056/L1056)*42, "")</f>
        <v/>
      </c>
      <c r="N1056" s="34">
        <f>IF(M1056&lt;&gt;"", M1056/10, "")</f>
        <v/>
      </c>
      <c r="O1056" s="34">
        <f>M1056</f>
        <v/>
      </c>
      <c r="P1056" s="34">
        <f>IF(AND(M1056&lt;&gt;"", J1056&lt;&gt;""), M1056-J1056, "")</f>
        <v/>
      </c>
      <c r="Q1056" s="41" t="inlineStr">
        <is>
          <t>Matched</t>
        </is>
      </c>
      <c r="R1056" s="27" t="inlineStr">
        <is>
          <t>Deductions: Oil: ₹33,557, Shortage: ₹79</t>
        </is>
      </c>
    </row>
    <row r="1057">
      <c r="A1057" s="20" t="n">
        <v>1056</v>
      </c>
      <c r="B1057" s="21" t="inlineStr">
        <is>
          <t>Reyansh Agro Industries</t>
        </is>
      </c>
      <c r="C1057" s="21" t="inlineStr">
        <is>
          <t>INWDMSD27/1036 / PO:0403</t>
        </is>
      </c>
      <c r="D1057" s="20" t="inlineStr">
        <is>
          <t>02-07-2026</t>
        </is>
      </c>
      <c r="E1057" s="37" t="n">
        <v>9.49</v>
      </c>
      <c r="F1057" s="38" t="n">
        <v>94.90000000000001</v>
      </c>
      <c r="G1057" s="39" t="n">
        <v>745845</v>
      </c>
      <c r="H1057" s="39" t="n">
        <v>745845</v>
      </c>
      <c r="I1057" s="39" t="n">
        <v>25216.66428571432</v>
      </c>
      <c r="J1057" s="39">
        <f>IF(E1057&gt;0, (G1057-I1057)/E1057, "")</f>
        <v/>
      </c>
      <c r="K1057" s="39">
        <f>IF(F1057&gt;0, (G1057-I1057)/F1057, "")</f>
        <v/>
      </c>
      <c r="L1057" s="40" t="n">
        <v>40.33</v>
      </c>
      <c r="M1057" s="39">
        <f>IF(AND(ISNUMBER(L1057), L1057&gt;0), (J1057/L1057)*42, "")</f>
        <v/>
      </c>
      <c r="N1057" s="39">
        <f>IF(M1057&lt;&gt;"", M1057/10, "")</f>
        <v/>
      </c>
      <c r="O1057" s="39">
        <f>M1057</f>
        <v/>
      </c>
      <c r="P1057" s="39">
        <f>IF(AND(M1057&lt;&gt;"", J1057&lt;&gt;""), M1057-J1057, "")</f>
        <v/>
      </c>
      <c r="Q1057" s="41" t="inlineStr">
        <is>
          <t>Matched</t>
        </is>
      </c>
      <c r="R1057" s="21" t="inlineStr">
        <is>
          <t>Deductions: Oil: ₹25,217</t>
        </is>
      </c>
    </row>
    <row r="1058">
      <c r="A1058" s="26" t="n">
        <v>1057</v>
      </c>
      <c r="B1058" s="27" t="inlineStr">
        <is>
          <t>Reyansh Agro Industries</t>
        </is>
      </c>
      <c r="C1058" s="27" t="inlineStr">
        <is>
          <t>INWDMSD27/1037 / PO:0403</t>
        </is>
      </c>
      <c r="D1058" s="26" t="inlineStr">
        <is>
          <t>02-07-2026</t>
        </is>
      </c>
      <c r="E1058" s="32" t="n">
        <v>9.370000000000001</v>
      </c>
      <c r="F1058" s="33" t="n">
        <v>93.7</v>
      </c>
      <c r="G1058" s="34" t="n">
        <v>736423</v>
      </c>
      <c r="H1058" s="34" t="n">
        <v>736423</v>
      </c>
      <c r="I1058" s="34" t="n">
        <v>22443.36761904764</v>
      </c>
      <c r="J1058" s="34">
        <f>IF(E1058&gt;0, (G1058-I1058)/E1058, "")</f>
        <v/>
      </c>
      <c r="K1058" s="34">
        <f>IF(F1058&gt;0, (G1058-I1058)/F1058, "")</f>
        <v/>
      </c>
      <c r="L1058" s="35" t="n">
        <v>40.25</v>
      </c>
      <c r="M1058" s="34">
        <f>IF(AND(ISNUMBER(L1058), L1058&gt;0), (J1058/L1058)*42, "")</f>
        <v/>
      </c>
      <c r="N1058" s="34">
        <f>IF(M1058&lt;&gt;"", M1058/10, "")</f>
        <v/>
      </c>
      <c r="O1058" s="34">
        <f>M1058</f>
        <v/>
      </c>
      <c r="P1058" s="34">
        <f>IF(AND(M1058&lt;&gt;"", J1058&lt;&gt;""), M1058-J1058, "")</f>
        <v/>
      </c>
      <c r="Q1058" s="41" t="inlineStr">
        <is>
          <t>Matched</t>
        </is>
      </c>
      <c r="R1058" s="27" t="inlineStr">
        <is>
          <t>Deductions: Oil: ₹22,443</t>
        </is>
      </c>
    </row>
    <row r="1059">
      <c r="A1059" s="20" t="n">
        <v>1058</v>
      </c>
      <c r="B1059" s="21" t="inlineStr">
        <is>
          <t>Reyansh Agro Industries</t>
        </is>
      </c>
      <c r="C1059" s="21" t="inlineStr">
        <is>
          <t>INWDMSD27/1038 / PO:0403</t>
        </is>
      </c>
      <c r="D1059" s="20" t="inlineStr">
        <is>
          <t>02-07-2026</t>
        </is>
      </c>
      <c r="E1059" s="37" t="n">
        <v>9.370000000000001</v>
      </c>
      <c r="F1059" s="38" t="n">
        <v>93.7</v>
      </c>
      <c r="G1059" s="39" t="n">
        <v>736423.8</v>
      </c>
      <c r="H1059" s="39" t="n">
        <v>736423.8</v>
      </c>
      <c r="I1059" s="39" t="n">
        <v>31385.68099999999</v>
      </c>
      <c r="J1059" s="39">
        <f>IF(E1059&gt;0, (G1059-I1059)/E1059, "")</f>
        <v/>
      </c>
      <c r="K1059" s="39">
        <f>IF(F1059&gt;0, (G1059-I1059)/F1059, "")</f>
        <v/>
      </c>
      <c r="L1059" s="40" t="n">
        <v>39.8</v>
      </c>
      <c r="M1059" s="39">
        <f>IF(AND(ISNUMBER(L1059), L1059&gt;0), (J1059/L1059)*42, "")</f>
        <v/>
      </c>
      <c r="N1059" s="39">
        <f>IF(M1059&lt;&gt;"", M1059/10, "")</f>
        <v/>
      </c>
      <c r="O1059" s="39">
        <f>M1059</f>
        <v/>
      </c>
      <c r="P1059" s="39">
        <f>IF(AND(M1059&lt;&gt;"", J1059&lt;&gt;""), M1059-J1059, "")</f>
        <v/>
      </c>
      <c r="Q1059" s="41" t="inlineStr">
        <is>
          <t>Matched</t>
        </is>
      </c>
      <c r="R1059" s="21" t="inlineStr">
        <is>
          <t>Deductions: Oil: ₹31,386</t>
        </is>
      </c>
    </row>
    <row r="1060">
      <c r="A1060" s="26" t="n">
        <v>1059</v>
      </c>
      <c r="B1060" s="27" t="inlineStr">
        <is>
          <t>Reyansh Agro Industries</t>
        </is>
      </c>
      <c r="C1060" s="27" t="inlineStr">
        <is>
          <t>INWDMSD27/1039 / PO:0403</t>
        </is>
      </c>
      <c r="D1060" s="26" t="inlineStr">
        <is>
          <t>02-07-2026</t>
        </is>
      </c>
      <c r="E1060" s="32" t="n">
        <v>9.43</v>
      </c>
      <c r="F1060" s="33" t="n">
        <v>94.3</v>
      </c>
      <c r="G1060" s="34" t="n">
        <v>741919.5</v>
      </c>
      <c r="H1060" s="34" t="n">
        <v>741919.5</v>
      </c>
      <c r="I1060" s="34" t="n">
        <v>30638.52749999995</v>
      </c>
      <c r="J1060" s="34">
        <f>IF(E1060&gt;0, (G1060-I1060)/E1060, "")</f>
        <v/>
      </c>
      <c r="K1060" s="34">
        <f>IF(F1060&gt;0, (G1060-I1060)/F1060, "")</f>
        <v/>
      </c>
      <c r="L1060" s="35" t="n">
        <v>40.02</v>
      </c>
      <c r="M1060" s="34">
        <f>IF(AND(ISNUMBER(L1060), L1060&gt;0), (J1060/L1060)*42, "")</f>
        <v/>
      </c>
      <c r="N1060" s="34">
        <f>IF(M1060&lt;&gt;"", M1060/10, "")</f>
        <v/>
      </c>
      <c r="O1060" s="34">
        <f>M1060</f>
        <v/>
      </c>
      <c r="P1060" s="34">
        <f>IF(AND(M1060&lt;&gt;"", J1060&lt;&gt;""), M1060-J1060, "")</f>
        <v/>
      </c>
      <c r="Q1060" s="41" t="inlineStr">
        <is>
          <t>Matched</t>
        </is>
      </c>
      <c r="R1060" s="27" t="inlineStr">
        <is>
          <t>Deductions: Oil: ₹30,560, Shortage: ₹79</t>
        </is>
      </c>
    </row>
    <row r="1061">
      <c r="A1061" s="20" t="n">
        <v>1060</v>
      </c>
      <c r="B1061" s="21" t="inlineStr">
        <is>
          <t>Reyansh Agro Industries</t>
        </is>
      </c>
      <c r="C1061" s="21" t="inlineStr">
        <is>
          <t>INWDMSD27/1040 / PO:0403</t>
        </is>
      </c>
      <c r="D1061" s="20" t="inlineStr">
        <is>
          <t>02-07-2026</t>
        </is>
      </c>
      <c r="E1061" s="37" t="n">
        <v>9.34</v>
      </c>
      <c r="F1061" s="38" t="n">
        <v>93.40000000000001</v>
      </c>
      <c r="G1061" s="39" t="n">
        <v>736423</v>
      </c>
      <c r="H1061" s="39" t="n">
        <v>736423</v>
      </c>
      <c r="I1061" s="39" t="n">
        <v>28480.78006041226</v>
      </c>
      <c r="J1061" s="39">
        <f>IF(E1061&gt;0, (G1061-I1061)/E1061, "")</f>
        <v/>
      </c>
      <c r="K1061" s="39">
        <f>IF(F1061&gt;0, (G1061-I1061)/F1061, "")</f>
        <v/>
      </c>
      <c r="L1061" s="40" t="n">
        <v>40.24</v>
      </c>
      <c r="M1061" s="39">
        <f>IF(AND(ISNUMBER(L1061), L1061&gt;0), (J1061/L1061)*42, "")</f>
        <v/>
      </c>
      <c r="N1061" s="39">
        <f>IF(M1061&lt;&gt;"", M1061/10, "")</f>
        <v/>
      </c>
      <c r="O1061" s="39">
        <f>M1061</f>
        <v/>
      </c>
      <c r="P1061" s="39">
        <f>IF(AND(M1061&lt;&gt;"", J1061&lt;&gt;""), M1061-J1061, "")</f>
        <v/>
      </c>
      <c r="Q1061" s="41" t="inlineStr">
        <is>
          <t>Matched</t>
        </is>
      </c>
      <c r="R1061" s="21" t="inlineStr">
        <is>
          <t>Deductions: Oil: ₹26,125, Shortage: ₹2,355</t>
        </is>
      </c>
    </row>
    <row r="1062">
      <c r="A1062" s="26" t="n">
        <v>1061</v>
      </c>
      <c r="B1062" s="27" t="inlineStr">
        <is>
          <t>Reyansh Agro Industries</t>
        </is>
      </c>
      <c r="C1062" s="27" t="inlineStr">
        <is>
          <t>INWDMSD27/1041 / PO:0403</t>
        </is>
      </c>
      <c r="D1062" s="26" t="inlineStr">
        <is>
          <t>02-07-2026</t>
        </is>
      </c>
      <c r="E1062" s="32" t="n">
        <v>9.459999999999999</v>
      </c>
      <c r="F1062" s="33" t="n">
        <v>94.59999999999999</v>
      </c>
      <c r="G1062" s="34" t="n">
        <v>743489.7</v>
      </c>
      <c r="H1062" s="34" t="n">
        <v>743489.7</v>
      </c>
      <c r="I1062" s="34" t="n">
        <v>35758.3141428572</v>
      </c>
      <c r="J1062" s="34">
        <f>IF(E1062&gt;0, (G1062-I1062)/E1062, "")</f>
        <v/>
      </c>
      <c r="K1062" s="34">
        <f>IF(F1062&gt;0, (G1062-I1062)/F1062, "")</f>
        <v/>
      </c>
      <c r="L1062" s="35" t="n">
        <v>39.78</v>
      </c>
      <c r="M1062" s="34">
        <f>IF(AND(ISNUMBER(L1062), L1062&gt;0), (J1062/L1062)*42, "")</f>
        <v/>
      </c>
      <c r="N1062" s="34">
        <f>IF(M1062&lt;&gt;"", M1062/10, "")</f>
        <v/>
      </c>
      <c r="O1062" s="34">
        <f>M1062</f>
        <v/>
      </c>
      <c r="P1062" s="34">
        <f>IF(AND(M1062&lt;&gt;"", J1062&lt;&gt;""), M1062-J1062, "")</f>
        <v/>
      </c>
      <c r="Q1062" s="41" t="inlineStr">
        <is>
          <t>Matched</t>
        </is>
      </c>
      <c r="R1062" s="27" t="inlineStr">
        <is>
          <t>Deductions: Oil: ₹35,758</t>
        </is>
      </c>
    </row>
    <row r="1063">
      <c r="A1063" s="20" t="n">
        <v>1062</v>
      </c>
      <c r="B1063" s="21" t="inlineStr">
        <is>
          <t>Reyansh Agro Industries</t>
        </is>
      </c>
      <c r="C1063" s="21" t="inlineStr">
        <is>
          <t>INWDMSD27/1042 / PO:0403</t>
        </is>
      </c>
      <c r="D1063" s="20" t="inlineStr">
        <is>
          <t>02-07-2026</t>
        </is>
      </c>
      <c r="E1063" s="37" t="n">
        <v>9.4</v>
      </c>
      <c r="F1063" s="38" t="n">
        <v>94</v>
      </c>
      <c r="G1063" s="39" t="n">
        <v>739564.2</v>
      </c>
      <c r="H1063" s="39" t="n">
        <v>739564.2</v>
      </c>
      <c r="I1063" s="39" t="n">
        <v>38465.41371428571</v>
      </c>
      <c r="J1063" s="39">
        <f>IF(E1063&gt;0, (G1063-I1063)/E1063, "")</f>
        <v/>
      </c>
      <c r="K1063" s="39">
        <f>IF(F1063&gt;0, (G1063-I1063)/F1063, "")</f>
        <v/>
      </c>
      <c r="L1063" s="40" t="n">
        <v>39.57</v>
      </c>
      <c r="M1063" s="39">
        <f>IF(AND(ISNUMBER(L1063), L1063&gt;0), (J1063/L1063)*42, "")</f>
        <v/>
      </c>
      <c r="N1063" s="39">
        <f>IF(M1063&lt;&gt;"", M1063/10, "")</f>
        <v/>
      </c>
      <c r="O1063" s="39">
        <f>M1063</f>
        <v/>
      </c>
      <c r="P1063" s="39">
        <f>IF(AND(M1063&lt;&gt;"", J1063&lt;&gt;""), M1063-J1063, "")</f>
        <v/>
      </c>
      <c r="Q1063" s="41" t="inlineStr">
        <is>
          <t>Matched</t>
        </is>
      </c>
      <c r="R1063" s="21" t="inlineStr">
        <is>
          <t>Deductions: Oil: ₹38,387, Shortage: ₹79</t>
        </is>
      </c>
    </row>
    <row r="1064">
      <c r="A1064" s="26" t="n">
        <v>1063</v>
      </c>
      <c r="B1064" s="27" t="inlineStr">
        <is>
          <t>Reyansh Agro Industries</t>
        </is>
      </c>
      <c r="C1064" s="27" t="inlineStr">
        <is>
          <t>INWDMSD27/1043 / PO:0403</t>
        </is>
      </c>
      <c r="D1064" s="26" t="inlineStr">
        <is>
          <t>02-07-2026</t>
        </is>
      </c>
      <c r="E1064" s="32" t="n">
        <v>9.41</v>
      </c>
      <c r="F1064" s="33" t="n">
        <v>94.09999999999999</v>
      </c>
      <c r="G1064" s="34" t="n">
        <v>741134.4</v>
      </c>
      <c r="H1064" s="34" t="n">
        <v>741134.4</v>
      </c>
      <c r="I1064" s="34" t="n">
        <v>34920.50028571428</v>
      </c>
      <c r="J1064" s="34">
        <f>IF(E1064&gt;0, (G1064-I1064)/E1064, "")</f>
        <v/>
      </c>
      <c r="K1064" s="34">
        <f>IF(F1064&gt;0, (G1064-I1064)/F1064, "")</f>
        <v/>
      </c>
      <c r="L1064" s="35" t="n">
        <v>39.84</v>
      </c>
      <c r="M1064" s="34">
        <f>IF(AND(ISNUMBER(L1064), L1064&gt;0), (J1064/L1064)*42, "")</f>
        <v/>
      </c>
      <c r="N1064" s="34">
        <f>IF(M1064&lt;&gt;"", M1064/10, "")</f>
        <v/>
      </c>
      <c r="O1064" s="34">
        <f>M1064</f>
        <v/>
      </c>
      <c r="P1064" s="34">
        <f>IF(AND(M1064&lt;&gt;"", J1064&lt;&gt;""), M1064-J1064, "")</f>
        <v/>
      </c>
      <c r="Q1064" s="41" t="inlineStr">
        <is>
          <t>Matched</t>
        </is>
      </c>
      <c r="R1064" s="27" t="inlineStr">
        <is>
          <t>Deductions: Oil: ₹34,057, Shortage: ₹864</t>
        </is>
      </c>
    </row>
    <row r="1065">
      <c r="A1065" s="20" t="n">
        <v>1064</v>
      </c>
      <c r="B1065" s="21" t="inlineStr">
        <is>
          <t>Reyansh Agro Industries</t>
        </is>
      </c>
      <c r="C1065" s="21" t="inlineStr">
        <is>
          <t>INWDMSD27/1044 / PO:0403</t>
        </is>
      </c>
      <c r="D1065" s="20" t="inlineStr">
        <is>
          <t>02-07-2026</t>
        </is>
      </c>
      <c r="E1065" s="37" t="n">
        <v>9.440000000000001</v>
      </c>
      <c r="F1065" s="38" t="n">
        <v>94.40000000000001</v>
      </c>
      <c r="G1065" s="39" t="n">
        <v>742704.6</v>
      </c>
      <c r="H1065" s="39" t="n">
        <v>742704.6</v>
      </c>
      <c r="I1065" s="39" t="n">
        <v>34384.3891428571</v>
      </c>
      <c r="J1065" s="39">
        <f>IF(E1065&gt;0, (G1065-I1065)/E1065, "")</f>
        <v/>
      </c>
      <c r="K1065" s="39">
        <f>IF(F1065&gt;0, (G1065-I1065)/F1065, "")</f>
        <v/>
      </c>
      <c r="L1065" s="40" t="n">
        <v>39.61</v>
      </c>
      <c r="M1065" s="39">
        <f>IF(AND(ISNUMBER(L1065), L1065&gt;0), (J1065/L1065)*42, "")</f>
        <v/>
      </c>
      <c r="N1065" s="39">
        <f>IF(M1065&lt;&gt;"", M1065/10, "")</f>
        <v/>
      </c>
      <c r="O1065" s="39">
        <f>M1065</f>
        <v/>
      </c>
      <c r="P1065" s="39">
        <f>IF(AND(M1065&lt;&gt;"", J1065&lt;&gt;""), M1065-J1065, "")</f>
        <v/>
      </c>
      <c r="Q1065" s="41" t="inlineStr">
        <is>
          <t>Matched</t>
        </is>
      </c>
      <c r="R1065" s="21" t="inlineStr">
        <is>
          <t>Deductions: Oil: ₹34,306, Shortage: ₹79</t>
        </is>
      </c>
    </row>
    <row r="1066">
      <c r="A1066" s="26" t="n">
        <v>1065</v>
      </c>
      <c r="B1066" s="27" t="inlineStr">
        <is>
          <t>Reyansh Agro Industries</t>
        </is>
      </c>
      <c r="C1066" s="27" t="inlineStr">
        <is>
          <t>INWDMSD27/1045 / PO:0403</t>
        </is>
      </c>
      <c r="D1066" s="26" t="inlineStr">
        <is>
          <t>02-07-2026</t>
        </is>
      </c>
      <c r="E1066" s="32" t="n">
        <v>9.26</v>
      </c>
      <c r="F1066" s="33" t="n">
        <v>92.59999999999999</v>
      </c>
      <c r="G1066" s="34" t="n">
        <v>728572.8</v>
      </c>
      <c r="H1066" s="34" t="n">
        <v>728572.8</v>
      </c>
      <c r="I1066" s="34" t="n">
        <v>27139.78542857147</v>
      </c>
      <c r="J1066" s="34">
        <f>IF(E1066&gt;0, (G1066-I1066)/E1066, "")</f>
        <v/>
      </c>
      <c r="K1066" s="34">
        <f>IF(F1066&gt;0, (G1066-I1066)/F1066, "")</f>
        <v/>
      </c>
      <c r="L1066" s="35" t="n">
        <v>40.11</v>
      </c>
      <c r="M1066" s="34">
        <f>IF(AND(ISNUMBER(L1066), L1066&gt;0), (J1066/L1066)*42, "")</f>
        <v/>
      </c>
      <c r="N1066" s="34">
        <f>IF(M1066&lt;&gt;"", M1066/10, "")</f>
        <v/>
      </c>
      <c r="O1066" s="34">
        <f>M1066</f>
        <v/>
      </c>
      <c r="P1066" s="34">
        <f>IF(AND(M1066&lt;&gt;"", J1066&lt;&gt;""), M1066-J1066, "")</f>
        <v/>
      </c>
      <c r="Q1066" s="41" t="inlineStr">
        <is>
          <t>Matched</t>
        </is>
      </c>
      <c r="R1066" s="27" t="inlineStr">
        <is>
          <t>Deductions: Oil: ₹27,061, Shortage: ₹79</t>
        </is>
      </c>
    </row>
    <row r="1067">
      <c r="A1067" s="20" t="n">
        <v>1066</v>
      </c>
      <c r="B1067" s="21" t="inlineStr">
        <is>
          <t>Reyansh Agro Industries</t>
        </is>
      </c>
      <c r="C1067" s="21" t="inlineStr">
        <is>
          <t>INWDMSD27/1046 / PO:0403</t>
        </is>
      </c>
      <c r="D1067" s="20" t="inlineStr">
        <is>
          <t>02-07-2026</t>
        </is>
      </c>
      <c r="E1067" s="37" t="n">
        <v>9.379999999999999</v>
      </c>
      <c r="F1067" s="38" t="n">
        <v>93.8</v>
      </c>
      <c r="G1067" s="39" t="n">
        <v>738779.1</v>
      </c>
      <c r="H1067" s="39" t="n">
        <v>738779.1</v>
      </c>
      <c r="I1067" s="39" t="n">
        <v>28655.77614285711</v>
      </c>
      <c r="J1067" s="39">
        <f>IF(E1067&gt;0, (G1067-I1067)/E1067, "")</f>
        <v/>
      </c>
      <c r="K1067" s="39">
        <f>IF(F1067&gt;0, (G1067-I1067)/F1067, "")</f>
        <v/>
      </c>
      <c r="L1067" s="40" t="n">
        <v>40.11</v>
      </c>
      <c r="M1067" s="39">
        <f>IF(AND(ISNUMBER(L1067), L1067&gt;0), (J1067/L1067)*42, "")</f>
        <v/>
      </c>
      <c r="N1067" s="39">
        <f>IF(M1067&lt;&gt;"", M1067/10, "")</f>
        <v/>
      </c>
      <c r="O1067" s="39">
        <f>M1067</f>
        <v/>
      </c>
      <c r="P1067" s="39">
        <f>IF(AND(M1067&lt;&gt;"", J1067&lt;&gt;""), M1067-J1067, "")</f>
        <v/>
      </c>
      <c r="Q1067" s="41" t="inlineStr">
        <is>
          <t>Matched</t>
        </is>
      </c>
      <c r="R1067" s="21" t="inlineStr">
        <is>
          <t>Deductions: Oil: ₹27,792, Shortage: ₹864</t>
        </is>
      </c>
    </row>
    <row r="1068">
      <c r="A1068" s="26" t="n">
        <v>1067</v>
      </c>
      <c r="B1068" s="27" t="inlineStr">
        <is>
          <t>Aggarwal Trading Company</t>
        </is>
      </c>
      <c r="C1068" s="27" t="inlineStr">
        <is>
          <t>INWDMSD27/1047 / PO:0378</t>
        </is>
      </c>
      <c r="D1068" s="26" t="inlineStr">
        <is>
          <t>02-07-2026</t>
        </is>
      </c>
      <c r="E1068" s="32" t="n">
        <v>8.24</v>
      </c>
      <c r="F1068" s="33" t="n">
        <v>82.40000000000001</v>
      </c>
      <c r="G1068" s="34" t="n">
        <v>643890</v>
      </c>
      <c r="H1068" s="34" t="n">
        <v>643890</v>
      </c>
      <c r="I1068" s="34" t="n">
        <v>38933.50142857148</v>
      </c>
      <c r="J1068" s="34">
        <f>IF(E1068&gt;0, (G1068-I1068)/E1068, "")</f>
        <v/>
      </c>
      <c r="K1068" s="34">
        <f>IF(F1068&gt;0, (G1068-I1068)/F1068, "")</f>
        <v/>
      </c>
      <c r="L1068" s="35" t="n">
        <v>39.73</v>
      </c>
      <c r="M1068" s="34">
        <f>IF(AND(ISNUMBER(L1068), L1068&gt;0), (J1068/L1068)*42, "")</f>
        <v/>
      </c>
      <c r="N1068" s="34">
        <f>IF(M1068&lt;&gt;"", M1068/10, "")</f>
        <v/>
      </c>
      <c r="O1068" s="34">
        <f>M1068</f>
        <v/>
      </c>
      <c r="P1068" s="34">
        <f>IF(AND(M1068&lt;&gt;"", J1068&lt;&gt;""), M1068-J1068, "")</f>
        <v/>
      </c>
      <c r="Q1068" s="41" t="inlineStr">
        <is>
          <t>Matched</t>
        </is>
      </c>
      <c r="R1068" s="27" t="inlineStr">
        <is>
          <t>Deductions: Oil: ₹34,801, Shortage: ₹1,170, Bardana: ₹1,675</t>
        </is>
      </c>
    </row>
    <row r="1069">
      <c r="A1069" s="20" t="n">
        <v>1068</v>
      </c>
      <c r="B1069" s="21" t="inlineStr">
        <is>
          <t>Reyansh Agro Industries</t>
        </is>
      </c>
      <c r="C1069" s="21" t="inlineStr">
        <is>
          <t>INWDMSD27/1048 / PO:0403</t>
        </is>
      </c>
      <c r="D1069" s="20" t="inlineStr">
        <is>
          <t>02-07-2026</t>
        </is>
      </c>
      <c r="E1069" s="37" t="n">
        <v>9.33</v>
      </c>
      <c r="F1069" s="38" t="n">
        <v>93.3</v>
      </c>
      <c r="G1069" s="39" t="n">
        <v>733283.4</v>
      </c>
      <c r="H1069" s="39" t="n">
        <v>733283.4</v>
      </c>
      <c r="I1069" s="39" t="n">
        <v>38410.08285714291</v>
      </c>
      <c r="J1069" s="39">
        <f>IF(E1069&gt;0, (G1069-I1069)/E1069, "")</f>
        <v/>
      </c>
      <c r="K1069" s="39">
        <f>IF(F1069&gt;0, (G1069-I1069)/F1069, "")</f>
        <v/>
      </c>
      <c r="L1069" s="40" t="n">
        <v>39.43</v>
      </c>
      <c r="M1069" s="39">
        <f>IF(AND(ISNUMBER(L1069), L1069&gt;0), (J1069/L1069)*42, "")</f>
        <v/>
      </c>
      <c r="N1069" s="39">
        <f>IF(M1069&lt;&gt;"", M1069/10, "")</f>
        <v/>
      </c>
      <c r="O1069" s="39">
        <f>M1069</f>
        <v/>
      </c>
      <c r="P1069" s="39">
        <f>IF(AND(M1069&lt;&gt;"", J1069&lt;&gt;""), M1069-J1069, "")</f>
        <v/>
      </c>
      <c r="Q1069" s="41" t="inlineStr">
        <is>
          <t>Matched</t>
        </is>
      </c>
      <c r="R1069" s="21" t="inlineStr">
        <is>
          <t>Deductions: Oil: ₹38,410</t>
        </is>
      </c>
    </row>
    <row r="1070">
      <c r="A1070" s="26" t="n">
        <v>1069</v>
      </c>
      <c r="B1070" s="27" t="inlineStr">
        <is>
          <t>Reyansh Agro Industries</t>
        </is>
      </c>
      <c r="C1070" s="27" t="inlineStr">
        <is>
          <t>INWDMSD27/1049 / PO:0403</t>
        </is>
      </c>
      <c r="D1070" s="26" t="inlineStr">
        <is>
          <t>02-07-2026</t>
        </is>
      </c>
      <c r="E1070" s="32" t="n">
        <v>9.33</v>
      </c>
      <c r="F1070" s="33" t="n">
        <v>93.3</v>
      </c>
      <c r="G1070" s="34" t="n">
        <v>733283.4</v>
      </c>
      <c r="H1070" s="34" t="n">
        <v>733283.4</v>
      </c>
      <c r="I1070" s="34" t="n">
        <v>20950.95428571434</v>
      </c>
      <c r="J1070" s="34">
        <f>IF(E1070&gt;0, (G1070-I1070)/E1070, "")</f>
        <v/>
      </c>
      <c r="K1070" s="34">
        <f>IF(F1070&gt;0, (G1070-I1070)/F1070, "")</f>
        <v/>
      </c>
      <c r="L1070" s="35" t="n">
        <v>40.48</v>
      </c>
      <c r="M1070" s="34">
        <f>IF(AND(ISNUMBER(L1070), L1070&gt;0), (J1070/L1070)*42, "")</f>
        <v/>
      </c>
      <c r="N1070" s="34">
        <f>IF(M1070&lt;&gt;"", M1070/10, "")</f>
        <v/>
      </c>
      <c r="O1070" s="34">
        <f>M1070</f>
        <v/>
      </c>
      <c r="P1070" s="34">
        <f>IF(AND(M1070&lt;&gt;"", J1070&lt;&gt;""), M1070-J1070, "")</f>
        <v/>
      </c>
      <c r="Q1070" s="41" t="inlineStr">
        <is>
          <t>Matched</t>
        </is>
      </c>
      <c r="R1070" s="27" t="inlineStr">
        <is>
          <t>Deductions: Oil: ₹20,951</t>
        </is>
      </c>
    </row>
    <row r="1071">
      <c r="A1071" s="20" t="n">
        <v>1070</v>
      </c>
      <c r="B1071" s="21" t="inlineStr">
        <is>
          <t>Reyansh Agro Industries</t>
        </is>
      </c>
      <c r="C1071" s="21" t="inlineStr">
        <is>
          <t>INWDMSD27/1050 / PO:0403</t>
        </is>
      </c>
      <c r="D1071" s="20" t="inlineStr">
        <is>
          <t>02-07-2026</t>
        </is>
      </c>
      <c r="E1071" s="37" t="n">
        <v>9.26</v>
      </c>
      <c r="F1071" s="38" t="n">
        <v>92.59999999999999</v>
      </c>
      <c r="G1071" s="39" t="n">
        <v>727002.6</v>
      </c>
      <c r="H1071" s="39" t="n">
        <v>727002.6</v>
      </c>
      <c r="I1071" s="39" t="n">
        <v>25445.09099999998</v>
      </c>
      <c r="J1071" s="39">
        <f>IF(E1071&gt;0, (G1071-I1071)/E1071, "")</f>
        <v/>
      </c>
      <c r="K1071" s="39">
        <f>IF(F1071&gt;0, (G1071-I1071)/F1071, "")</f>
        <v/>
      </c>
      <c r="L1071" s="40" t="n">
        <v>40.36</v>
      </c>
      <c r="M1071" s="39">
        <f>IF(AND(ISNUMBER(L1071), L1071&gt;0), (J1071/L1071)*42, "")</f>
        <v/>
      </c>
      <c r="N1071" s="39">
        <f>IF(M1071&lt;&gt;"", M1071/10, "")</f>
        <v/>
      </c>
      <c r="O1071" s="39">
        <f>M1071</f>
        <v/>
      </c>
      <c r="P1071" s="39">
        <f>IF(AND(M1071&lt;&gt;"", J1071&lt;&gt;""), M1071-J1071, "")</f>
        <v/>
      </c>
      <c r="Q1071" s="41" t="inlineStr">
        <is>
          <t>Matched</t>
        </is>
      </c>
      <c r="R1071" s="21" t="inlineStr">
        <is>
          <t>Deductions: Oil: ₹25,445</t>
        </is>
      </c>
    </row>
    <row r="1072">
      <c r="A1072" s="26" t="n">
        <v>1071</v>
      </c>
      <c r="B1072" s="27" t="inlineStr">
        <is>
          <t>Shyam Traders</t>
        </is>
      </c>
      <c r="C1072" s="27" t="inlineStr">
        <is>
          <t>INWDMSD27/1052 / PO:0404</t>
        </is>
      </c>
      <c r="D1072" s="26" t="inlineStr">
        <is>
          <t>03-07-2026</t>
        </is>
      </c>
      <c r="E1072" s="32" t="n">
        <v>15.12</v>
      </c>
      <c r="F1072" s="33" t="n">
        <v>151.2</v>
      </c>
      <c r="G1072" s="34" t="n">
        <v>1196455</v>
      </c>
      <c r="H1072" s="34" t="n">
        <v>1196455</v>
      </c>
      <c r="I1072" s="34" t="n">
        <v>89705.93057142863</v>
      </c>
      <c r="J1072" s="34">
        <f>IF(E1072&gt;0, (G1072-I1072)/E1072, "")</f>
        <v/>
      </c>
      <c r="K1072" s="34">
        <f>IF(F1072&gt;0, (G1072-I1072)/F1072, "")</f>
        <v/>
      </c>
      <c r="L1072" s="35" t="n">
        <v>39.12</v>
      </c>
      <c r="M1072" s="34">
        <f>IF(AND(ISNUMBER(L1072), L1072&gt;0), (J1072/L1072)*42, "")</f>
        <v/>
      </c>
      <c r="N1072" s="34">
        <f>IF(M1072&lt;&gt;"", M1072/10, "")</f>
        <v/>
      </c>
      <c r="O1072" s="34">
        <f>M1072</f>
        <v/>
      </c>
      <c r="P1072" s="34">
        <f>IF(AND(M1072&lt;&gt;"", J1072&lt;&gt;""), M1072-J1072, "")</f>
        <v/>
      </c>
      <c r="Q1072" s="41" t="inlineStr">
        <is>
          <t>Matched</t>
        </is>
      </c>
      <c r="R1072" s="27" t="inlineStr">
        <is>
          <t>Deductions: Oil: ₹82,009, Shortage: ₹1,975, Bardana: ₹2,850</t>
        </is>
      </c>
    </row>
    <row r="1073">
      <c r="A1073" s="20" t="n">
        <v>1072</v>
      </c>
      <c r="B1073" s="21" t="inlineStr">
        <is>
          <t>Umesh Kumar &amp; Sons</t>
        </is>
      </c>
      <c r="C1073" s="21" t="inlineStr">
        <is>
          <t>INWDMSD27/1053 / PO:0401</t>
        </is>
      </c>
      <c r="D1073" s="20" t="inlineStr">
        <is>
          <t>03-07-2026</t>
        </is>
      </c>
      <c r="E1073" s="37" t="n">
        <v>29.51</v>
      </c>
      <c r="F1073" s="38" t="n">
        <v>295.1</v>
      </c>
      <c r="G1073" s="39" t="n">
        <v>2330895</v>
      </c>
      <c r="H1073" s="39" t="n">
        <v>2330895</v>
      </c>
      <c r="I1073" s="39" t="n">
        <v>135709.9404999998</v>
      </c>
      <c r="J1073" s="39">
        <f>IF(E1073&gt;0, (G1073-I1073)/E1073, "")</f>
        <v/>
      </c>
      <c r="K1073" s="39">
        <f>IF(F1073&gt;0, (G1073-I1073)/F1073, "")</f>
        <v/>
      </c>
      <c r="L1073" s="40" t="n">
        <v>39.77</v>
      </c>
      <c r="M1073" s="39">
        <f>IF(AND(ISNUMBER(L1073), L1073&gt;0), (J1073/L1073)*42, "")</f>
        <v/>
      </c>
      <c r="N1073" s="39">
        <f>IF(M1073&lt;&gt;"", M1073/10, "")</f>
        <v/>
      </c>
      <c r="O1073" s="39">
        <f>M1073</f>
        <v/>
      </c>
      <c r="P1073" s="39">
        <f>IF(AND(M1073&lt;&gt;"", J1073&lt;&gt;""), M1073-J1073, "")</f>
        <v/>
      </c>
      <c r="Q1073" s="41" t="inlineStr">
        <is>
          <t>Matched</t>
        </is>
      </c>
      <c r="R1073" s="21" t="inlineStr">
        <is>
          <t>Deductions: Oil: ₹123,710, Bardana: ₹5,240</t>
        </is>
      </c>
    </row>
    <row r="1074">
      <c r="A1074" s="26" t="n">
        <v>1073</v>
      </c>
      <c r="B1074" s="27" t="inlineStr">
        <is>
          <t>Reyansh Agro Industries</t>
        </is>
      </c>
      <c r="C1074" s="27" t="inlineStr">
        <is>
          <t>INWDMSD27/1054 / PO:0403</t>
        </is>
      </c>
      <c r="D1074" s="26" t="inlineStr">
        <is>
          <t>03-07-2026</t>
        </is>
      </c>
      <c r="E1074" s="32" t="n">
        <v>9.440000000000001</v>
      </c>
      <c r="F1074" s="33" t="n">
        <v>94.40000000000001</v>
      </c>
      <c r="G1074" s="34" t="n">
        <v>742704.6</v>
      </c>
      <c r="H1074" s="34" t="n">
        <v>742704.6</v>
      </c>
      <c r="I1074" s="34" t="n">
        <v>26073.17099999998</v>
      </c>
      <c r="J1074" s="34">
        <f>IF(E1074&gt;0, (G1074-I1074)/E1074, "")</f>
        <v/>
      </c>
      <c r="K1074" s="34">
        <f>IF(F1074&gt;0, (G1074-I1074)/F1074, "")</f>
        <v/>
      </c>
      <c r="L1074" s="35" t="n">
        <v>40.16</v>
      </c>
      <c r="M1074" s="34">
        <f>IF(AND(ISNUMBER(L1074), L1074&gt;0), (J1074/L1074)*42, "")</f>
        <v/>
      </c>
      <c r="N1074" s="34">
        <f>IF(M1074&lt;&gt;"", M1074/10, "")</f>
        <v/>
      </c>
      <c r="O1074" s="34">
        <f>M1074</f>
        <v/>
      </c>
      <c r="P1074" s="34">
        <f>IF(AND(M1074&lt;&gt;"", J1074&lt;&gt;""), M1074-J1074, "")</f>
        <v/>
      </c>
      <c r="Q1074" s="41" t="inlineStr">
        <is>
          <t>Matched</t>
        </is>
      </c>
      <c r="R1074" s="27" t="inlineStr">
        <is>
          <t>Deductions: Oil: ₹25,995, Shortage: ₹79</t>
        </is>
      </c>
    </row>
    <row r="1075">
      <c r="A1075" s="20" t="n">
        <v>1074</v>
      </c>
      <c r="B1075" s="21" t="inlineStr">
        <is>
          <t>Reyansh Agro Industries</t>
        </is>
      </c>
      <c r="C1075" s="21" t="inlineStr">
        <is>
          <t>INWDMSD27/1055 / PO:0403</t>
        </is>
      </c>
      <c r="D1075" s="20" t="inlineStr">
        <is>
          <t>03-07-2026</t>
        </is>
      </c>
      <c r="E1075" s="37" t="n">
        <v>9.449999999999999</v>
      </c>
      <c r="F1075" s="38" t="n">
        <v>94.5</v>
      </c>
      <c r="G1075" s="39" t="n">
        <v>741919.5</v>
      </c>
      <c r="H1075" s="39" t="n">
        <v>741919.5</v>
      </c>
      <c r="I1075" s="39" t="n">
        <v>20844.405</v>
      </c>
      <c r="J1075" s="39">
        <f>IF(E1075&gt;0, (G1075-I1075)/E1075, "")</f>
        <v/>
      </c>
      <c r="K1075" s="39">
        <f>IF(F1075&gt;0, (G1075-I1075)/F1075, "")</f>
        <v/>
      </c>
      <c r="L1075" s="40" t="n">
        <v>40.52</v>
      </c>
      <c r="M1075" s="39">
        <f>IF(AND(ISNUMBER(L1075), L1075&gt;0), (J1075/L1075)*42, "")</f>
        <v/>
      </c>
      <c r="N1075" s="39">
        <f>IF(M1075&lt;&gt;"", M1075/10, "")</f>
        <v/>
      </c>
      <c r="O1075" s="39">
        <f>M1075</f>
        <v/>
      </c>
      <c r="P1075" s="39">
        <f>IF(AND(M1075&lt;&gt;"", J1075&lt;&gt;""), M1075-J1075, "")</f>
        <v/>
      </c>
      <c r="Q1075" s="41" t="inlineStr">
        <is>
          <t>Matched</t>
        </is>
      </c>
      <c r="R1075" s="21" t="inlineStr">
        <is>
          <t>Deductions: Oil: ₹20,844</t>
        </is>
      </c>
    </row>
    <row r="1076">
      <c r="A1076" s="26" t="n">
        <v>1075</v>
      </c>
      <c r="B1076" s="27" t="inlineStr">
        <is>
          <t>Reyansh Agro Industries</t>
        </is>
      </c>
      <c r="C1076" s="27" t="inlineStr">
        <is>
          <t>INWDMSD27/1056 / PO:0403</t>
        </is>
      </c>
      <c r="D1076" s="26" t="inlineStr">
        <is>
          <t>03-07-2026</t>
        </is>
      </c>
      <c r="E1076" s="32" t="n">
        <v>9.42</v>
      </c>
      <c r="F1076" s="33" t="n">
        <v>94.2</v>
      </c>
      <c r="G1076" s="34" t="n">
        <v>740349.3</v>
      </c>
      <c r="H1076" s="34" t="n">
        <v>740349.3</v>
      </c>
      <c r="I1076" s="34" t="n">
        <v>27322.41464285709</v>
      </c>
      <c r="J1076" s="34">
        <f>IF(E1076&gt;0, (G1076-I1076)/E1076, "")</f>
        <v/>
      </c>
      <c r="K1076" s="34">
        <f>IF(F1076&gt;0, (G1076-I1076)/F1076, "")</f>
        <v/>
      </c>
      <c r="L1076" s="35" t="n">
        <v>40.14</v>
      </c>
      <c r="M1076" s="34">
        <f>IF(AND(ISNUMBER(L1076), L1076&gt;0), (J1076/L1076)*42, "")</f>
        <v/>
      </c>
      <c r="N1076" s="34">
        <f>IF(M1076&lt;&gt;"", M1076/10, "")</f>
        <v/>
      </c>
      <c r="O1076" s="34">
        <f>M1076</f>
        <v/>
      </c>
      <c r="P1076" s="34">
        <f>IF(AND(M1076&lt;&gt;"", J1076&lt;&gt;""), M1076-J1076, "")</f>
        <v/>
      </c>
      <c r="Q1076" s="41" t="inlineStr">
        <is>
          <t>Matched</t>
        </is>
      </c>
      <c r="R1076" s="27" t="inlineStr">
        <is>
          <t>Deductions: Oil: ₹27,322</t>
        </is>
      </c>
    </row>
    <row r="1077">
      <c r="A1077" s="20" t="n">
        <v>1076</v>
      </c>
      <c r="B1077" s="21" t="inlineStr">
        <is>
          <t>Reyansh Agro Industries</t>
        </is>
      </c>
      <c r="C1077" s="21" t="inlineStr">
        <is>
          <t>INWDMSD27/1057 / PO:0403</t>
        </is>
      </c>
      <c r="D1077" s="20" t="inlineStr">
        <is>
          <t>03-07-2026</t>
        </is>
      </c>
      <c r="E1077" s="37" t="n">
        <v>9.43</v>
      </c>
      <c r="F1077" s="38" t="n">
        <v>94.3</v>
      </c>
      <c r="G1077" s="39" t="n">
        <v>778191</v>
      </c>
      <c r="H1077" s="39" t="n">
        <v>741134.4</v>
      </c>
      <c r="I1077" s="39" t="n">
        <v>26998.46742857145</v>
      </c>
      <c r="J1077" s="39">
        <f>IF(E1077&gt;0, (G1077-I1077)/E1077, "")</f>
        <v/>
      </c>
      <c r="K1077" s="39">
        <f>IF(F1077&gt;0, (G1077-I1077)/F1077, "")</f>
        <v/>
      </c>
      <c r="L1077" s="40" t="n">
        <v>40.26</v>
      </c>
      <c r="M1077" s="39">
        <f>IF(AND(ISNUMBER(L1077), L1077&gt;0), (J1077/L1077)*42, "")</f>
        <v/>
      </c>
      <c r="N1077" s="39">
        <f>IF(M1077&lt;&gt;"", M1077/10, "")</f>
        <v/>
      </c>
      <c r="O1077" s="39">
        <f>M1077</f>
        <v/>
      </c>
      <c r="P1077" s="39">
        <f>IF(AND(M1077&lt;&gt;"", J1077&lt;&gt;""), M1077-J1077, "")</f>
        <v/>
      </c>
      <c r="Q1077" s="36" t="inlineStr">
        <is>
          <t>Amount Discrepancy</t>
        </is>
      </c>
      <c r="R1077" s="21" t="inlineStr">
        <is>
          <t>Debit Y vs Lab AN diff: ₹-37,056.60 | Deductions: Oil: ₹26,998</t>
        </is>
      </c>
    </row>
    <row r="1078">
      <c r="A1078" s="26" t="n">
        <v>1077</v>
      </c>
      <c r="B1078" s="27" t="inlineStr">
        <is>
          <t>Reyansh Agro Industries</t>
        </is>
      </c>
      <c r="C1078" s="27" t="inlineStr">
        <is>
          <t>INWDMSD27/1058 / PO:0403</t>
        </is>
      </c>
      <c r="D1078" s="26" t="inlineStr">
        <is>
          <t>03-07-2026</t>
        </is>
      </c>
      <c r="E1078" s="32" t="n">
        <v>8.699999999999999</v>
      </c>
      <c r="F1078" s="33" t="n">
        <v>87</v>
      </c>
      <c r="G1078" s="34" t="n">
        <v>683037</v>
      </c>
      <c r="H1078" s="34" t="n">
        <v>683037</v>
      </c>
      <c r="I1078" s="34" t="n">
        <v>15449.64642857148</v>
      </c>
      <c r="J1078" s="34">
        <f>IF(E1078&gt;0, (G1078-I1078)/E1078, "")</f>
        <v/>
      </c>
      <c r="K1078" s="34">
        <f>IF(F1078&gt;0, (G1078-I1078)/F1078, "")</f>
        <v/>
      </c>
      <c r="L1078" s="35" t="n">
        <v>40.82</v>
      </c>
      <c r="M1078" s="34">
        <f>IF(AND(ISNUMBER(L1078), L1078&gt;0), (J1078/L1078)*42, "")</f>
        <v/>
      </c>
      <c r="N1078" s="34">
        <f>IF(M1078&lt;&gt;"", M1078/10, "")</f>
        <v/>
      </c>
      <c r="O1078" s="34">
        <f>M1078</f>
        <v/>
      </c>
      <c r="P1078" s="34">
        <f>IF(AND(M1078&lt;&gt;"", J1078&lt;&gt;""), M1078-J1078, "")</f>
        <v/>
      </c>
      <c r="Q1078" s="41" t="inlineStr">
        <is>
          <t>Matched</t>
        </is>
      </c>
      <c r="R1078" s="27" t="inlineStr">
        <is>
          <t>Deductions: Oil: ₹15,450</t>
        </is>
      </c>
    </row>
    <row r="1079">
      <c r="A1079" s="20" t="n">
        <v>1078</v>
      </c>
      <c r="B1079" s="21" t="inlineStr">
        <is>
          <t>Shyam Traders</t>
        </is>
      </c>
      <c r="C1079" s="21" t="inlineStr">
        <is>
          <t>INWDMSD27/1059 / PO:0404</t>
        </is>
      </c>
      <c r="D1079" s="20" t="inlineStr">
        <is>
          <t>03-07-2026</t>
        </is>
      </c>
      <c r="E1079" s="37" t="n">
        <v>16.21</v>
      </c>
      <c r="F1079" s="38" t="n">
        <v>162.1</v>
      </c>
      <c r="G1079" s="39" t="n">
        <v>1280985</v>
      </c>
      <c r="H1079" s="39" t="n">
        <v>1280985</v>
      </c>
      <c r="I1079" s="39" t="n">
        <v>102223.492</v>
      </c>
      <c r="J1079" s="39">
        <f>IF(E1079&gt;0, (G1079-I1079)/E1079, "")</f>
        <v/>
      </c>
      <c r="K1079" s="39">
        <f>IF(F1079&gt;0, (G1079-I1079)/F1079, "")</f>
        <v/>
      </c>
      <c r="L1079" s="40" t="n">
        <v>38.85</v>
      </c>
      <c r="M1079" s="39">
        <f>IF(AND(ISNUMBER(L1079), L1079&gt;0), (J1079/L1079)*42, "")</f>
        <v/>
      </c>
      <c r="N1079" s="39">
        <f>IF(M1079&lt;&gt;"", M1079/10, "")</f>
        <v/>
      </c>
      <c r="O1079" s="39">
        <f>M1079</f>
        <v/>
      </c>
      <c r="P1079" s="39">
        <f>IF(AND(M1079&lt;&gt;"", J1079&lt;&gt;""), M1079-J1079, "")</f>
        <v/>
      </c>
      <c r="Q1079" s="41" t="inlineStr">
        <is>
          <t>Matched</t>
        </is>
      </c>
      <c r="R1079" s="21" t="inlineStr">
        <is>
          <t>Deductions: Oil: ₹96,035, Shortage: ₹395, Bardana: ₹2,975</t>
        </is>
      </c>
    </row>
    <row r="1080">
      <c r="A1080" s="26" t="n">
        <v>1079</v>
      </c>
      <c r="B1080" s="27" t="inlineStr">
        <is>
          <t>Shyam Lal Mukesh Kumar</t>
        </is>
      </c>
      <c r="C1080" s="27" t="inlineStr">
        <is>
          <t>INWDMSD27/1060 / PO:0411</t>
        </is>
      </c>
      <c r="D1080" s="26" t="inlineStr">
        <is>
          <t>03-07-2026</t>
        </is>
      </c>
      <c r="E1080" s="32" t="n">
        <v>25.71</v>
      </c>
      <c r="F1080" s="33" t="n">
        <v>257.1</v>
      </c>
      <c r="G1080" s="34" t="n">
        <v>2048075</v>
      </c>
      <c r="H1080" s="34" t="n">
        <v>2031090</v>
      </c>
      <c r="I1080" s="34" t="n">
        <v>227312.7517142857</v>
      </c>
      <c r="J1080" s="34">
        <f>IF(E1080&gt;0, (G1080-I1080)/E1080, "")</f>
        <v/>
      </c>
      <c r="K1080" s="34">
        <f>IF(F1080&gt;0, (G1080-I1080)/F1080, "")</f>
        <v/>
      </c>
      <c r="L1080" s="35" t="n">
        <v>37.78</v>
      </c>
      <c r="M1080" s="34">
        <f>IF(AND(ISNUMBER(L1080), L1080&gt;0), (J1080/L1080)*42, "")</f>
        <v/>
      </c>
      <c r="N1080" s="34">
        <f>IF(M1080&lt;&gt;"", M1080/10, "")</f>
        <v/>
      </c>
      <c r="O1080" s="34">
        <f>M1080</f>
        <v/>
      </c>
      <c r="P1080" s="34">
        <f>IF(AND(M1080&lt;&gt;"", J1080&lt;&gt;""), M1080-J1080, "")</f>
        <v/>
      </c>
      <c r="Q1080" s="36" t="inlineStr">
        <is>
          <t>Amount Discrepancy</t>
        </is>
      </c>
      <c r="R1080" s="27" t="inlineStr">
        <is>
          <t>Debit Y vs Lab AN diff: ₹-16,985.00 | Deductions: Oil: ₹204,076, Bardana: ₹4,350, Moisture: ₹812, Brokerage: ₹3,857</t>
        </is>
      </c>
    </row>
    <row r="1081">
      <c r="A1081" s="20" t="n">
        <v>1080</v>
      </c>
      <c r="B1081" s="21" t="inlineStr">
        <is>
          <t>Umesh Kumar &amp; Sons</t>
        </is>
      </c>
      <c r="C1081" s="21" t="inlineStr">
        <is>
          <t>INWDMSD27/1061 / PO:0415</t>
        </is>
      </c>
      <c r="D1081" s="20" t="inlineStr">
        <is>
          <t>03-07-2026</t>
        </is>
      </c>
      <c r="E1081" s="37" t="n">
        <v>25.1</v>
      </c>
      <c r="F1081" s="38" t="n">
        <v>251</v>
      </c>
      <c r="G1081" s="39" t="n">
        <v>1982900</v>
      </c>
      <c r="H1081" s="39" t="n">
        <v>1982900</v>
      </c>
      <c r="I1081" s="39" t="n">
        <v>151699.1495238097</v>
      </c>
      <c r="J1081" s="39">
        <f>IF(E1081&gt;0, (G1081-I1081)/E1081, "")</f>
        <v/>
      </c>
      <c r="K1081" s="39">
        <f>IF(F1081&gt;0, (G1081-I1081)/F1081, "")</f>
        <v/>
      </c>
      <c r="L1081" s="40" t="n">
        <v>39.16</v>
      </c>
      <c r="M1081" s="39">
        <f>IF(AND(ISNUMBER(L1081), L1081&gt;0), (J1081/L1081)*42, "")</f>
        <v/>
      </c>
      <c r="N1081" s="39">
        <f>IF(M1081&lt;&gt;"", M1081/10, "")</f>
        <v/>
      </c>
      <c r="O1081" s="39">
        <f>M1081</f>
        <v/>
      </c>
      <c r="P1081" s="39">
        <f>IF(AND(M1081&lt;&gt;"", J1081&lt;&gt;""), M1081-J1081, "")</f>
        <v/>
      </c>
      <c r="Q1081" s="41" t="inlineStr">
        <is>
          <t>Matched</t>
        </is>
      </c>
      <c r="R1081" s="21" t="inlineStr">
        <is>
          <t>Deductions: Oil: ₹134,020, Shortage: ₹4,740, Bardana: ₹8,775, Moisture: ₹397</t>
        </is>
      </c>
    </row>
    <row r="1082">
      <c r="A1082" s="26" t="n">
        <v>1081</v>
      </c>
      <c r="B1082" s="27" t="inlineStr">
        <is>
          <t>Umesh Kumar &amp; Sons</t>
        </is>
      </c>
      <c r="C1082" s="27" t="inlineStr">
        <is>
          <t>INWDMSD27/1061 / PO:0401</t>
        </is>
      </c>
      <c r="D1082" s="26" t="inlineStr">
        <is>
          <t>03-07-2026</t>
        </is>
      </c>
      <c r="E1082" s="32" t="n">
        <v>4</v>
      </c>
      <c r="F1082" s="33" t="n">
        <v>40</v>
      </c>
      <c r="G1082" s="34" t="n">
        <v>316000</v>
      </c>
      <c r="H1082" s="34" t="n">
        <v>316000</v>
      </c>
      <c r="I1082" s="34" t="n">
        <v>22031.21904761908</v>
      </c>
      <c r="J1082" s="34">
        <f>IF(E1082&gt;0, (G1082-I1082)/E1082, "")</f>
        <v/>
      </c>
      <c r="K1082" s="34">
        <f>IF(F1082&gt;0, (G1082-I1082)/F1082, "")</f>
        <v/>
      </c>
      <c r="L1082" s="35" t="n">
        <v>39.16</v>
      </c>
      <c r="M1082" s="34">
        <f>IF(AND(ISNUMBER(L1082), L1082&gt;0), (J1082/L1082)*42, "")</f>
        <v/>
      </c>
      <c r="N1082" s="34">
        <f>IF(M1082&lt;&gt;"", M1082/10, "")</f>
        <v/>
      </c>
      <c r="O1082" s="34">
        <f>M1082</f>
        <v/>
      </c>
      <c r="P1082" s="34">
        <f>IF(AND(M1082&lt;&gt;"", J1082&lt;&gt;""), M1082-J1082, "")</f>
        <v/>
      </c>
      <c r="Q1082" s="41" t="inlineStr">
        <is>
          <t>Matched</t>
        </is>
      </c>
      <c r="R1082" s="27" t="inlineStr">
        <is>
          <t>Deductions: Oil: ₹21,368, Moisture: ₹63</t>
        </is>
      </c>
    </row>
    <row r="1083">
      <c r="A1083" s="20" t="n">
        <v>1082</v>
      </c>
      <c r="B1083" s="21" t="inlineStr">
        <is>
          <t>Shree Tirupati Trading Co</t>
        </is>
      </c>
      <c r="C1083" s="21" t="inlineStr">
        <is>
          <t>INWDMSD27/1062 / PO:0408</t>
        </is>
      </c>
      <c r="D1083" s="20" t="inlineStr">
        <is>
          <t>03-07-2026</t>
        </is>
      </c>
      <c r="E1083" s="37" t="n">
        <v>25.45</v>
      </c>
      <c r="F1083" s="38" t="n">
        <v>254.5</v>
      </c>
      <c r="G1083" s="39" t="n">
        <v>2008125</v>
      </c>
      <c r="H1083" s="39" t="n">
        <v>2008125</v>
      </c>
      <c r="I1083" s="39" t="n">
        <v>143404.28</v>
      </c>
      <c r="J1083" s="39">
        <f>IF(E1083&gt;0, (G1083-I1083)/E1083, "")</f>
        <v/>
      </c>
      <c r="K1083" s="39">
        <f>IF(F1083&gt;0, (G1083-I1083)/F1083, "")</f>
        <v/>
      </c>
      <c r="L1083" s="40" t="n">
        <v>39.25</v>
      </c>
      <c r="M1083" s="39">
        <f>IF(AND(ISNUMBER(L1083), L1083&gt;0), (J1083/L1083)*42, "")</f>
        <v/>
      </c>
      <c r="N1083" s="39">
        <f>IF(M1083&lt;&gt;"", M1083/10, "")</f>
        <v/>
      </c>
      <c r="O1083" s="39">
        <f>M1083</f>
        <v/>
      </c>
      <c r="P1083" s="39">
        <f>IF(AND(M1083&lt;&gt;"", J1083&lt;&gt;""), M1083-J1083, "")</f>
        <v/>
      </c>
      <c r="Q1083" s="41" t="inlineStr">
        <is>
          <t>Matched</t>
        </is>
      </c>
      <c r="R1083" s="21" t="inlineStr">
        <is>
          <t>Deductions: Oil: ₹131,432, Shortage: ₹3,938, Bardana: ₹4,420</t>
        </is>
      </c>
    </row>
    <row r="1084">
      <c r="A1084" s="26" t="n">
        <v>1083</v>
      </c>
      <c r="B1084" s="27" t="inlineStr">
        <is>
          <t>Reyansh Agro Industries</t>
        </is>
      </c>
      <c r="C1084" s="27" t="inlineStr">
        <is>
          <t>INWDMSD27/1063 / PO:0403</t>
        </is>
      </c>
      <c r="D1084" s="26" t="inlineStr">
        <is>
          <t>03-07-2026</t>
        </is>
      </c>
      <c r="E1084" s="32" t="n">
        <v>9.699999999999999</v>
      </c>
      <c r="F1084" s="33" t="n">
        <v>97</v>
      </c>
      <c r="G1084" s="34" t="n">
        <v>763117.2</v>
      </c>
      <c r="H1084" s="34" t="n">
        <v>763117.2</v>
      </c>
      <c r="I1084" s="34" t="n">
        <v>43866.90171428565</v>
      </c>
      <c r="J1084" s="34">
        <f>IF(E1084&gt;0, (G1084-I1084)/E1084, "")</f>
        <v/>
      </c>
      <c r="K1084" s="34">
        <f>IF(F1084&gt;0, (G1084-I1084)/F1084, "")</f>
        <v/>
      </c>
      <c r="L1084" s="35" t="n">
        <v>39.46</v>
      </c>
      <c r="M1084" s="34">
        <f>IF(AND(ISNUMBER(L1084), L1084&gt;0), (J1084/L1084)*42, "")</f>
        <v/>
      </c>
      <c r="N1084" s="34">
        <f>IF(M1084&lt;&gt;"", M1084/10, "")</f>
        <v/>
      </c>
      <c r="O1084" s="34">
        <f>M1084</f>
        <v/>
      </c>
      <c r="P1084" s="34">
        <f>IF(AND(M1084&lt;&gt;"", J1084&lt;&gt;""), M1084-J1084, "")</f>
        <v/>
      </c>
      <c r="Q1084" s="41" t="inlineStr">
        <is>
          <t>Matched</t>
        </is>
      </c>
      <c r="R1084" s="27" t="inlineStr">
        <is>
          <t>Deductions: Oil: ₹43,788, Shortage: ₹79</t>
        </is>
      </c>
    </row>
    <row r="1085">
      <c r="A1085" s="20" t="n">
        <v>1084</v>
      </c>
      <c r="B1085" s="21" t="inlineStr">
        <is>
          <t>Reyansh Agro Industries</t>
        </is>
      </c>
      <c r="C1085" s="21" t="inlineStr">
        <is>
          <t>INWDMSD27/1064 / PO:0403</t>
        </is>
      </c>
      <c r="D1085" s="20" t="inlineStr">
        <is>
          <t>03-07-2026</t>
        </is>
      </c>
      <c r="E1085" s="37" t="n">
        <v>9.699999999999999</v>
      </c>
      <c r="F1085" s="38" t="n">
        <v>97</v>
      </c>
      <c r="G1085" s="39" t="n">
        <v>763117.2</v>
      </c>
      <c r="H1085" s="39" t="n">
        <v>763117.2</v>
      </c>
      <c r="I1085" s="39" t="n">
        <v>40051.31571428577</v>
      </c>
      <c r="J1085" s="39">
        <f>IF(E1085&gt;0, (G1085-I1085)/E1085, "")</f>
        <v/>
      </c>
      <c r="K1085" s="39">
        <f>IF(F1085&gt;0, (G1085-I1085)/F1085, "")</f>
        <v/>
      </c>
      <c r="L1085" s="40" t="n">
        <v>39.4</v>
      </c>
      <c r="M1085" s="39">
        <f>IF(AND(ISNUMBER(L1085), L1085&gt;0), (J1085/L1085)*42, "")</f>
        <v/>
      </c>
      <c r="N1085" s="39">
        <f>IF(M1085&lt;&gt;"", M1085/10, "")</f>
        <v/>
      </c>
      <c r="O1085" s="39">
        <f>M1085</f>
        <v/>
      </c>
      <c r="P1085" s="39">
        <f>IF(AND(M1085&lt;&gt;"", J1085&lt;&gt;""), M1085-J1085, "")</f>
        <v/>
      </c>
      <c r="Q1085" s="41" t="inlineStr">
        <is>
          <t>Matched</t>
        </is>
      </c>
      <c r="R1085" s="21" t="inlineStr">
        <is>
          <t>Deductions: Oil: ₹39,973, Shortage: ₹79</t>
        </is>
      </c>
    </row>
    <row r="1086">
      <c r="A1086" s="26" t="n">
        <v>1085</v>
      </c>
      <c r="B1086" s="27" t="inlineStr">
        <is>
          <t>Reyansh Agro Industries</t>
        </is>
      </c>
      <c r="C1086" s="27" t="inlineStr">
        <is>
          <t>INWDMSD27/1065 / PO:0403</t>
        </is>
      </c>
      <c r="D1086" s="26" t="inlineStr">
        <is>
          <t>03-07-2026</t>
        </is>
      </c>
      <c r="E1086" s="32" t="n">
        <v>9.640000000000001</v>
      </c>
      <c r="F1086" s="33" t="n">
        <v>96.40000000000001</v>
      </c>
      <c r="G1086" s="34" t="n">
        <v>757621.5</v>
      </c>
      <c r="H1086" s="34" t="n">
        <v>757621.5</v>
      </c>
      <c r="I1086" s="34" t="n">
        <v>30665.63214285719</v>
      </c>
      <c r="J1086" s="34">
        <f>IF(E1086&gt;0, (G1086-I1086)/E1086, "")</f>
        <v/>
      </c>
      <c r="K1086" s="34">
        <f>IF(F1086&gt;0, (G1086-I1086)/F1086, "")</f>
        <v/>
      </c>
      <c r="L1086" s="35" t="n">
        <v>39.72</v>
      </c>
      <c r="M1086" s="34">
        <f>IF(AND(ISNUMBER(L1086), L1086&gt;0), (J1086/L1086)*42, "")</f>
        <v/>
      </c>
      <c r="N1086" s="34">
        <f>IF(M1086&lt;&gt;"", M1086/10, "")</f>
        <v/>
      </c>
      <c r="O1086" s="34">
        <f>M1086</f>
        <v/>
      </c>
      <c r="P1086" s="34">
        <f>IF(AND(M1086&lt;&gt;"", J1086&lt;&gt;""), M1086-J1086, "")</f>
        <v/>
      </c>
      <c r="Q1086" s="41" t="inlineStr">
        <is>
          <t>Matched</t>
        </is>
      </c>
      <c r="R1086" s="27" t="inlineStr">
        <is>
          <t>Deductions: Oil: ₹30,666</t>
        </is>
      </c>
    </row>
    <row r="1087">
      <c r="A1087" s="20" t="n">
        <v>1086</v>
      </c>
      <c r="B1087" s="21" t="inlineStr">
        <is>
          <t>Reyansh Agro Industries</t>
        </is>
      </c>
      <c r="C1087" s="21" t="inlineStr">
        <is>
          <t>INWDMSD27/1066 / PO:0403</t>
        </is>
      </c>
      <c r="D1087" s="20" t="inlineStr">
        <is>
          <t>03-07-2026</t>
        </is>
      </c>
      <c r="E1087" s="37" t="n">
        <v>9.59</v>
      </c>
      <c r="F1087" s="38" t="n">
        <v>95.90000000000001</v>
      </c>
      <c r="G1087" s="39" t="n">
        <v>752910.9</v>
      </c>
      <c r="H1087" s="39" t="n">
        <v>752910.9</v>
      </c>
      <c r="I1087" s="39" t="n">
        <v>44636.86050000003</v>
      </c>
      <c r="J1087" s="39">
        <f>IF(E1087&gt;0, (G1087-I1087)/E1087, "")</f>
        <v/>
      </c>
      <c r="K1087" s="39">
        <f>IF(F1087&gt;0, (G1087-I1087)/F1087, "")</f>
        <v/>
      </c>
      <c r="L1087" s="40" t="n">
        <v>39.3</v>
      </c>
      <c r="M1087" s="39">
        <f>IF(AND(ISNUMBER(L1087), L1087&gt;0), (J1087/L1087)*42, "")</f>
        <v/>
      </c>
      <c r="N1087" s="39">
        <f>IF(M1087&lt;&gt;"", M1087/10, "")</f>
        <v/>
      </c>
      <c r="O1087" s="39">
        <f>M1087</f>
        <v/>
      </c>
      <c r="P1087" s="39">
        <f>IF(AND(M1087&lt;&gt;"", J1087&lt;&gt;""), M1087-J1087, "")</f>
        <v/>
      </c>
      <c r="Q1087" s="41" t="inlineStr">
        <is>
          <t>Matched</t>
        </is>
      </c>
      <c r="R1087" s="21" t="inlineStr">
        <is>
          <t>Deductions: Oil: ₹44,637</t>
        </is>
      </c>
    </row>
    <row r="1088">
      <c r="A1088" s="26" t="n">
        <v>1087</v>
      </c>
      <c r="B1088" s="27" t="inlineStr">
        <is>
          <t>Reyansh Agro Industries</t>
        </is>
      </c>
      <c r="C1088" s="27" t="inlineStr">
        <is>
          <t>INWDMSD27/1067 / PO:0403</t>
        </is>
      </c>
      <c r="D1088" s="26" t="inlineStr">
        <is>
          <t>03-07-2026</t>
        </is>
      </c>
      <c r="E1088" s="32" t="n">
        <v>9.699999999999999</v>
      </c>
      <c r="F1088" s="33" t="n">
        <v>97</v>
      </c>
      <c r="G1088" s="34" t="n">
        <v>762332.1</v>
      </c>
      <c r="H1088" s="34" t="n">
        <v>762332.1</v>
      </c>
      <c r="I1088" s="34" t="n">
        <v>46465.95657142861</v>
      </c>
      <c r="J1088" s="34">
        <f>IF(E1088&gt;0, (G1088-I1088)/E1088, "")</f>
        <v/>
      </c>
      <c r="K1088" s="34">
        <f>IF(F1088&gt;0, (G1088-I1088)/F1088, "")</f>
        <v/>
      </c>
      <c r="L1088" s="35" t="n">
        <v>38.86</v>
      </c>
      <c r="M1088" s="34">
        <f>IF(AND(ISNUMBER(L1088), L1088&gt;0), (J1088/L1088)*42, "")</f>
        <v/>
      </c>
      <c r="N1088" s="34">
        <f>IF(M1088&lt;&gt;"", M1088/10, "")</f>
        <v/>
      </c>
      <c r="O1088" s="34">
        <f>M1088</f>
        <v/>
      </c>
      <c r="P1088" s="34">
        <f>IF(AND(M1088&lt;&gt;"", J1088&lt;&gt;""), M1088-J1088, "")</f>
        <v/>
      </c>
      <c r="Q1088" s="41" t="inlineStr">
        <is>
          <t>Matched</t>
        </is>
      </c>
      <c r="R1088" s="27" t="inlineStr">
        <is>
          <t>Deductions: Oil: ₹46,466</t>
        </is>
      </c>
    </row>
    <row r="1089">
      <c r="A1089" s="20" t="n">
        <v>1088</v>
      </c>
      <c r="B1089" s="21" t="inlineStr">
        <is>
          <t>Reyansh Agro Industries</t>
        </is>
      </c>
      <c r="C1089" s="21" t="inlineStr">
        <is>
          <t>INWDMSD27/1068 / PO:0403</t>
        </is>
      </c>
      <c r="D1089" s="20" t="inlineStr">
        <is>
          <t>03-07-2026</t>
        </is>
      </c>
      <c r="E1089" s="37" t="n">
        <v>9.640000000000001</v>
      </c>
      <c r="F1089" s="38" t="n">
        <v>96.40000000000001</v>
      </c>
      <c r="G1089" s="39" t="n">
        <v>757621.5</v>
      </c>
      <c r="H1089" s="39" t="n">
        <v>757621.5</v>
      </c>
      <c r="I1089" s="39" t="n">
        <v>36979.14464285709</v>
      </c>
      <c r="J1089" s="39">
        <f>IF(E1089&gt;0, (G1089-I1089)/E1089, "")</f>
        <v/>
      </c>
      <c r="K1089" s="39">
        <f>IF(F1089&gt;0, (G1089-I1089)/F1089, "")</f>
        <v/>
      </c>
      <c r="L1089" s="40" t="n">
        <v>39.94</v>
      </c>
      <c r="M1089" s="39">
        <f>IF(AND(ISNUMBER(L1089), L1089&gt;0), (J1089/L1089)*42, "")</f>
        <v/>
      </c>
      <c r="N1089" s="39">
        <f>IF(M1089&lt;&gt;"", M1089/10, "")</f>
        <v/>
      </c>
      <c r="O1089" s="39">
        <f>M1089</f>
        <v/>
      </c>
      <c r="P1089" s="39">
        <f>IF(AND(M1089&lt;&gt;"", J1089&lt;&gt;""), M1089-J1089, "")</f>
        <v/>
      </c>
      <c r="Q1089" s="41" t="inlineStr">
        <is>
          <t>Matched</t>
        </is>
      </c>
      <c r="R1089" s="21" t="inlineStr">
        <is>
          <t>Deductions: Oil: ₹36,979</t>
        </is>
      </c>
    </row>
    <row r="1090">
      <c r="A1090" s="26" t="n">
        <v>1089</v>
      </c>
      <c r="B1090" s="27" t="inlineStr">
        <is>
          <t>Reyansh Agro Industries</t>
        </is>
      </c>
      <c r="C1090" s="27" t="inlineStr">
        <is>
          <t>INWDMSD27/1069 / PO:0403</t>
        </is>
      </c>
      <c r="D1090" s="26" t="inlineStr">
        <is>
          <t>03-07-2026</t>
        </is>
      </c>
      <c r="E1090" s="32" t="n">
        <v>9.690000000000001</v>
      </c>
      <c r="F1090" s="33" t="n">
        <v>96.90000000000001</v>
      </c>
      <c r="G1090" s="34" t="n">
        <v>760761.9</v>
      </c>
      <c r="H1090" s="34" t="n">
        <v>760761.9</v>
      </c>
      <c r="I1090" s="34" t="n">
        <v>43109.84100000004</v>
      </c>
      <c r="J1090" s="34">
        <f>IF(E1090&gt;0, (G1090-I1090)/E1090, "")</f>
        <v/>
      </c>
      <c r="K1090" s="34">
        <f>IF(F1090&gt;0, (G1090-I1090)/F1090, "")</f>
        <v/>
      </c>
      <c r="L1090" s="35" t="n">
        <v>39.39</v>
      </c>
      <c r="M1090" s="34">
        <f>IF(AND(ISNUMBER(L1090), L1090&gt;0), (J1090/L1090)*42, "")</f>
        <v/>
      </c>
      <c r="N1090" s="34">
        <f>IF(M1090&lt;&gt;"", M1090/10, "")</f>
        <v/>
      </c>
      <c r="O1090" s="34">
        <f>M1090</f>
        <v/>
      </c>
      <c r="P1090" s="34">
        <f>IF(AND(M1090&lt;&gt;"", J1090&lt;&gt;""), M1090-J1090, "")</f>
        <v/>
      </c>
      <c r="Q1090" s="41" t="inlineStr">
        <is>
          <t>Matched</t>
        </is>
      </c>
      <c r="R1090" s="27" t="inlineStr">
        <is>
          <t>Deductions: Oil: ₹43,110</t>
        </is>
      </c>
    </row>
    <row r="1091">
      <c r="A1091" s="20" t="n">
        <v>1090</v>
      </c>
      <c r="B1091" s="21" t="inlineStr">
        <is>
          <t>Reyansh Agro Industries</t>
        </is>
      </c>
      <c r="C1091" s="21" t="inlineStr">
        <is>
          <t>INWDMSD27/1070 / PO:0403</t>
        </is>
      </c>
      <c r="D1091" s="20" t="inlineStr">
        <is>
          <t>03-07-2026</t>
        </is>
      </c>
      <c r="E1091" s="37" t="n">
        <v>9.709999999999999</v>
      </c>
      <c r="F1091" s="38" t="n">
        <v>97.09999999999999</v>
      </c>
      <c r="G1091" s="39" t="n">
        <v>761547</v>
      </c>
      <c r="H1091" s="39" t="n">
        <v>761547</v>
      </c>
      <c r="I1091" s="39" t="n">
        <v>34994.89785714285</v>
      </c>
      <c r="J1091" s="39">
        <f>IF(E1091&gt;0, (G1091-I1091)/E1091, "")</f>
        <v/>
      </c>
      <c r="K1091" s="39">
        <f>IF(F1091&gt;0, (G1091-I1091)/F1091, "")</f>
        <v/>
      </c>
      <c r="L1091" s="40" t="n">
        <v>39.62</v>
      </c>
      <c r="M1091" s="39">
        <f>IF(AND(ISNUMBER(L1091), L1091&gt;0), (J1091/L1091)*42, "")</f>
        <v/>
      </c>
      <c r="N1091" s="39">
        <f>IF(M1091&lt;&gt;"", M1091/10, "")</f>
        <v/>
      </c>
      <c r="O1091" s="39">
        <f>M1091</f>
        <v/>
      </c>
      <c r="P1091" s="39">
        <f>IF(AND(M1091&lt;&gt;"", J1091&lt;&gt;""), M1091-J1091, "")</f>
        <v/>
      </c>
      <c r="Q1091" s="41" t="inlineStr">
        <is>
          <t>Matched</t>
        </is>
      </c>
      <c r="R1091" s="21" t="inlineStr">
        <is>
          <t>Deductions: Oil: ₹34,995</t>
        </is>
      </c>
    </row>
    <row r="1092">
      <c r="A1092" s="26" t="n">
        <v>1091</v>
      </c>
      <c r="B1092" s="27" t="inlineStr">
        <is>
          <t>Reyansh Agro Industries</t>
        </is>
      </c>
      <c r="C1092" s="27" t="inlineStr">
        <is>
          <t>INWDMSD27/1071 / PO:0403</t>
        </is>
      </c>
      <c r="D1092" s="26" t="inlineStr">
        <is>
          <t>03-07-2026</t>
        </is>
      </c>
      <c r="E1092" s="32" t="n">
        <v>9.75</v>
      </c>
      <c r="F1092" s="33" t="n">
        <v>97.5</v>
      </c>
      <c r="G1092" s="34" t="n">
        <v>765472.5</v>
      </c>
      <c r="H1092" s="34" t="n">
        <v>765472.5</v>
      </c>
      <c r="I1092" s="34" t="n">
        <v>43559.03035714287</v>
      </c>
      <c r="J1092" s="34">
        <f>IF(E1092&gt;0, (G1092-I1092)/E1092, "")</f>
        <v/>
      </c>
      <c r="K1092" s="34">
        <f>IF(F1092&gt;0, (G1092-I1092)/F1092, "")</f>
        <v/>
      </c>
      <c r="L1092" s="35" t="n">
        <v>39.31</v>
      </c>
      <c r="M1092" s="34">
        <f>IF(AND(ISNUMBER(L1092), L1092&gt;0), (J1092/L1092)*42, "")</f>
        <v/>
      </c>
      <c r="N1092" s="34">
        <f>IF(M1092&lt;&gt;"", M1092/10, "")</f>
        <v/>
      </c>
      <c r="O1092" s="34">
        <f>M1092</f>
        <v/>
      </c>
      <c r="P1092" s="34">
        <f>IF(AND(M1092&lt;&gt;"", J1092&lt;&gt;""), M1092-J1092, "")</f>
        <v/>
      </c>
      <c r="Q1092" s="41" t="inlineStr">
        <is>
          <t>Matched</t>
        </is>
      </c>
      <c r="R1092" s="27" t="inlineStr">
        <is>
          <t>Deductions: Oil: ₹43,559</t>
        </is>
      </c>
    </row>
    <row r="1093">
      <c r="A1093" s="20" t="n">
        <v>1092</v>
      </c>
      <c r="B1093" s="21" t="inlineStr">
        <is>
          <t>Reyansh Agro Industries</t>
        </is>
      </c>
      <c r="C1093" s="21" t="inlineStr">
        <is>
          <t>INWDMSD27/1072 / PO:0403</t>
        </is>
      </c>
      <c r="D1093" s="20" t="inlineStr">
        <is>
          <t>03-07-2026</t>
        </is>
      </c>
      <c r="E1093" s="37" t="n">
        <v>9.870000000000001</v>
      </c>
      <c r="F1093" s="38" t="n">
        <v>98.7</v>
      </c>
      <c r="G1093" s="39" t="n">
        <v>774108</v>
      </c>
      <c r="H1093" s="39" t="n">
        <v>774108</v>
      </c>
      <c r="I1093" s="39" t="n">
        <v>36493.6628571428</v>
      </c>
      <c r="J1093" s="39">
        <f>IF(E1093&gt;0, (G1093-I1093)/E1093, "")</f>
        <v/>
      </c>
      <c r="K1093" s="39">
        <f>IF(F1093&gt;0, (G1093-I1093)/F1093, "")</f>
        <v/>
      </c>
      <c r="L1093" s="40" t="n">
        <v>39.76</v>
      </c>
      <c r="M1093" s="39">
        <f>IF(AND(ISNUMBER(L1093), L1093&gt;0), (J1093/L1093)*42, "")</f>
        <v/>
      </c>
      <c r="N1093" s="39">
        <f>IF(M1093&lt;&gt;"", M1093/10, "")</f>
        <v/>
      </c>
      <c r="O1093" s="39">
        <f>M1093</f>
        <v/>
      </c>
      <c r="P1093" s="39">
        <f>IF(AND(M1093&lt;&gt;"", J1093&lt;&gt;""), M1093-J1093, "")</f>
        <v/>
      </c>
      <c r="Q1093" s="41" t="inlineStr">
        <is>
          <t>Matched</t>
        </is>
      </c>
      <c r="R1093" s="21" t="inlineStr">
        <is>
          <t>Deductions: Oil: ₹36,494</t>
        </is>
      </c>
    </row>
    <row r="1094">
      <c r="A1094" s="26" t="n">
        <v>1093</v>
      </c>
      <c r="B1094" s="27" t="inlineStr">
        <is>
          <t>Jai Sri Rama Trading Company</t>
        </is>
      </c>
      <c r="C1094" s="27" t="inlineStr">
        <is>
          <t>INWDMSD27/1073 / PO:0417</t>
        </is>
      </c>
      <c r="D1094" s="26" t="inlineStr">
        <is>
          <t>04-07-2026</t>
        </is>
      </c>
      <c r="E1094" s="32" t="n">
        <v>34.97</v>
      </c>
      <c r="F1094" s="33" t="n">
        <v>349.7</v>
      </c>
      <c r="G1094" s="34" t="n">
        <v>2656726.55</v>
      </c>
      <c r="H1094" s="34" t="n">
        <v>2656726.55</v>
      </c>
      <c r="I1094" s="34" t="n">
        <v>575</v>
      </c>
      <c r="J1094" s="34">
        <f>IF(E1094&gt;0, (G1094-I1094)/E1094, "")</f>
        <v/>
      </c>
      <c r="K1094" s="34">
        <f>IF(F1094&gt;0, (G1094-I1094)/F1094, "")</f>
        <v/>
      </c>
      <c r="L1094" s="35" t="n">
        <v>40.25</v>
      </c>
      <c r="M1094" s="34">
        <f>IF(AND(ISNUMBER(L1094), L1094&gt;0), (J1094/L1094)*42, "")</f>
        <v/>
      </c>
      <c r="N1094" s="34">
        <f>IF(M1094&lt;&gt;"", M1094/10, "")</f>
        <v/>
      </c>
      <c r="O1094" s="34">
        <f>M1094</f>
        <v/>
      </c>
      <c r="P1094" s="34">
        <f>IF(AND(M1094&lt;&gt;"", J1094&lt;&gt;""), M1094-J1094, "")</f>
        <v/>
      </c>
      <c r="Q1094" s="41" t="inlineStr">
        <is>
          <t>Matched</t>
        </is>
      </c>
      <c r="R1094" s="27" t="inlineStr">
        <is>
          <t>Deductions: Bardana: ₹575</t>
        </is>
      </c>
    </row>
    <row r="1095">
      <c r="A1095" s="20" t="n">
        <v>1094</v>
      </c>
      <c r="B1095" s="21" t="inlineStr">
        <is>
          <t>Shyam Traders</t>
        </is>
      </c>
      <c r="C1095" s="21" t="inlineStr">
        <is>
          <t>INWDMSD27/1074 / PO:0418</t>
        </is>
      </c>
      <c r="D1095" s="20" t="inlineStr">
        <is>
          <t>04-07-2026</t>
        </is>
      </c>
      <c r="E1095" s="37" t="n">
        <v>25.12</v>
      </c>
      <c r="F1095" s="38" t="n">
        <v>251.2</v>
      </c>
      <c r="G1095" s="39" t="n">
        <v>1982925</v>
      </c>
      <c r="H1095" s="39" t="n">
        <v>1982925</v>
      </c>
      <c r="I1095" s="39" t="n">
        <v>122746.1575</v>
      </c>
      <c r="J1095" s="39">
        <f>IF(E1095&gt;0, (G1095-I1095)/E1095, "")</f>
        <v/>
      </c>
      <c r="K1095" s="39">
        <f>IF(F1095&gt;0, (G1095-I1095)/F1095, "")</f>
        <v/>
      </c>
      <c r="L1095" s="40" t="n">
        <v>39.78</v>
      </c>
      <c r="M1095" s="39">
        <f>IF(AND(ISNUMBER(L1095), L1095&gt;0), (J1095/L1095)*42, "")</f>
        <v/>
      </c>
      <c r="N1095" s="39">
        <f>IF(M1095&lt;&gt;"", M1095/10, "")</f>
        <v/>
      </c>
      <c r="O1095" s="39">
        <f>M1095</f>
        <v/>
      </c>
      <c r="P1095" s="39">
        <f>IF(AND(M1095&lt;&gt;"", J1095&lt;&gt;""), M1095-J1095, "")</f>
        <v/>
      </c>
      <c r="Q1095" s="41" t="inlineStr">
        <is>
          <t>Matched</t>
        </is>
      </c>
      <c r="R1095" s="21" t="inlineStr">
        <is>
          <t>Deductions: Oil: ₹104,770, Shortage: ₹4,725, Bardana: ₹4,725, Moisture: ₹4,561</t>
        </is>
      </c>
    </row>
    <row r="1096">
      <c r="A1096" s="26" t="n">
        <v>1095</v>
      </c>
      <c r="B1096" s="27" t="inlineStr">
        <is>
          <t>Ashwinder Kumar Rajan Rai</t>
        </is>
      </c>
      <c r="C1096" s="27" t="inlineStr">
        <is>
          <t>INWDMSD27/1075 / PO:0407</t>
        </is>
      </c>
      <c r="D1096" s="26" t="inlineStr">
        <is>
          <t>04-07-2026</t>
        </is>
      </c>
      <c r="E1096" s="32" t="n">
        <v>25.93</v>
      </c>
      <c r="F1096" s="33" t="n">
        <v>259.3</v>
      </c>
      <c r="G1096" s="34" t="n">
        <v>2046100</v>
      </c>
      <c r="H1096" s="34" t="n">
        <v>2046100</v>
      </c>
      <c r="I1096" s="34" t="n">
        <v>144697.0766666665</v>
      </c>
      <c r="J1096" s="34">
        <f>IF(E1096&gt;0, (G1096-I1096)/E1096, "")</f>
        <v/>
      </c>
      <c r="K1096" s="34">
        <f>IF(F1096&gt;0, (G1096-I1096)/F1096, "")</f>
        <v/>
      </c>
      <c r="L1096" s="35" t="n">
        <v>39.59</v>
      </c>
      <c r="M1096" s="34">
        <f>IF(AND(ISNUMBER(L1096), L1096&gt;0), (J1096/L1096)*42, "")</f>
        <v/>
      </c>
      <c r="N1096" s="34">
        <f>IF(M1096&lt;&gt;"", M1096/10, "")</f>
        <v/>
      </c>
      <c r="O1096" s="34">
        <f>M1096</f>
        <v/>
      </c>
      <c r="P1096" s="34">
        <f>IF(AND(M1096&lt;&gt;"", J1096&lt;&gt;""), M1096-J1096, "")</f>
        <v/>
      </c>
      <c r="Q1096" s="41" t="inlineStr">
        <is>
          <t>Matched</t>
        </is>
      </c>
      <c r="R1096" s="27" t="inlineStr">
        <is>
          <t>Deductions: Oil: ₹117,360, Bardana: ₹4,625, Moisture: ₹16,369</t>
        </is>
      </c>
    </row>
    <row r="1097">
      <c r="A1097" s="20" t="n">
        <v>1096</v>
      </c>
      <c r="B1097" s="21" t="inlineStr">
        <is>
          <t>Shyam Traders</t>
        </is>
      </c>
      <c r="C1097" s="21" t="inlineStr">
        <is>
          <t>INWDMSD27/1076 / PO:0413</t>
        </is>
      </c>
      <c r="D1097" s="20" t="inlineStr">
        <is>
          <t>04-07-2026</t>
        </is>
      </c>
      <c r="E1097" s="37" t="n">
        <v>16.24</v>
      </c>
      <c r="F1097" s="38" t="n">
        <v>162.4</v>
      </c>
      <c r="G1097" s="39" t="n">
        <v>1279687.5</v>
      </c>
      <c r="H1097" s="39" t="n">
        <v>1279687.5</v>
      </c>
      <c r="I1097" s="39" t="n">
        <v>59508.19875</v>
      </c>
      <c r="J1097" s="39">
        <f>IF(E1097&gt;0, (G1097-I1097)/E1097, "")</f>
        <v/>
      </c>
      <c r="K1097" s="39">
        <f>IF(F1097&gt;0, (G1097-I1097)/F1097, "")</f>
        <v/>
      </c>
      <c r="L1097" s="40" t="n">
        <v>40.25</v>
      </c>
      <c r="M1097" s="39">
        <f>IF(AND(ISNUMBER(L1097), L1097&gt;0), (J1097/L1097)*42, "")</f>
        <v/>
      </c>
      <c r="N1097" s="39">
        <f>IF(M1097&lt;&gt;"", M1097/10, "")</f>
        <v/>
      </c>
      <c r="O1097" s="39">
        <f>M1097</f>
        <v/>
      </c>
      <c r="P1097" s="39">
        <f>IF(AND(M1097&lt;&gt;"", J1097&lt;&gt;""), M1097-J1097, "")</f>
        <v/>
      </c>
      <c r="Q1097" s="41" t="inlineStr">
        <is>
          <t>Matched</t>
        </is>
      </c>
      <c r="R1097" s="21" t="inlineStr">
        <is>
          <t>Deductions: Oil: ₹53,299, Shortage: ₹788, Bardana: ₹2,990</t>
        </is>
      </c>
    </row>
    <row r="1098">
      <c r="A1098" s="26" t="n">
        <v>1097</v>
      </c>
      <c r="B1098" s="27" t="inlineStr">
        <is>
          <t>Umesh Kumar &amp; Sons</t>
        </is>
      </c>
      <c r="C1098" s="27" t="inlineStr">
        <is>
          <t>INWDMSD27/1077 / PO:0401</t>
        </is>
      </c>
      <c r="D1098" s="26" t="inlineStr">
        <is>
          <t>04-07-2026</t>
        </is>
      </c>
      <c r="E1098" s="32" t="n">
        <v>29.71</v>
      </c>
      <c r="F1098" s="33" t="n">
        <v>297.1</v>
      </c>
      <c r="G1098" s="34" t="n">
        <v>2351040</v>
      </c>
      <c r="H1098" s="34" t="n">
        <v>2351040</v>
      </c>
      <c r="I1098" s="34" t="n">
        <v>137749.0725714284</v>
      </c>
      <c r="J1098" s="34">
        <f>IF(E1098&gt;0, (G1098-I1098)/E1098, "")</f>
        <v/>
      </c>
      <c r="K1098" s="34">
        <f>IF(F1098&gt;0, (G1098-I1098)/F1098, "")</f>
        <v/>
      </c>
      <c r="L1098" s="35" t="n">
        <v>39.84</v>
      </c>
      <c r="M1098" s="34">
        <f>IF(AND(ISNUMBER(L1098), L1098&gt;0), (J1098/L1098)*42, "")</f>
        <v/>
      </c>
      <c r="N1098" s="34">
        <f>IF(M1098&lt;&gt;"", M1098/10, "")</f>
        <v/>
      </c>
      <c r="O1098" s="34">
        <f>M1098</f>
        <v/>
      </c>
      <c r="P1098" s="34">
        <f>IF(AND(M1098&lt;&gt;"", J1098&lt;&gt;""), M1098-J1098, "")</f>
        <v/>
      </c>
      <c r="Q1098" s="41" t="inlineStr">
        <is>
          <t>Matched</t>
        </is>
      </c>
      <c r="R1098" s="27" t="inlineStr">
        <is>
          <t>Deductions: Oil: ₹120,862, Shortage: ₹3,950, Bardana: ₹8,000</t>
        </is>
      </c>
    </row>
    <row r="1099">
      <c r="A1099" s="20" t="n">
        <v>1098</v>
      </c>
      <c r="B1099" s="21" t="inlineStr">
        <is>
          <t>Jai Sri Rama Trading Company</t>
        </is>
      </c>
      <c r="C1099" s="21" t="inlineStr">
        <is>
          <t>INWDMSD27/1078 / PO:0419</t>
        </is>
      </c>
      <c r="D1099" s="20" t="inlineStr">
        <is>
          <t>04-07-2026</t>
        </is>
      </c>
      <c r="E1099" s="37" t="n">
        <v>30.42</v>
      </c>
      <c r="F1099" s="38" t="n">
        <v>304.2</v>
      </c>
      <c r="G1099" s="39" t="n">
        <v>2404760</v>
      </c>
      <c r="H1099" s="39" t="n">
        <v>2404760</v>
      </c>
      <c r="I1099" s="39" t="n">
        <v>99182.59171428571</v>
      </c>
      <c r="J1099" s="39">
        <f>IF(E1099&gt;0, (G1099-I1099)/E1099, "")</f>
        <v/>
      </c>
      <c r="K1099" s="39">
        <f>IF(F1099&gt;0, (G1099-I1099)/F1099, "")</f>
        <v/>
      </c>
      <c r="L1099" s="40" t="n">
        <v>40.5</v>
      </c>
      <c r="M1099" s="39">
        <f>IF(AND(ISNUMBER(L1099), L1099&gt;0), (J1099/L1099)*42, "")</f>
        <v/>
      </c>
      <c r="N1099" s="39">
        <f>IF(M1099&lt;&gt;"", M1099/10, "")</f>
        <v/>
      </c>
      <c r="O1099" s="39">
        <f>M1099</f>
        <v/>
      </c>
      <c r="P1099" s="39">
        <f>IF(AND(M1099&lt;&gt;"", J1099&lt;&gt;""), M1099-J1099, "")</f>
        <v/>
      </c>
      <c r="Q1099" s="41" t="inlineStr">
        <is>
          <t>Matched</t>
        </is>
      </c>
      <c r="R1099" s="21" t="inlineStr">
        <is>
          <t>Deductions: Oil: ₹85,850, Shortage: ₹1,580, Bardana: ₹5,500</t>
        </is>
      </c>
    </row>
    <row r="1100">
      <c r="A1100" s="26" t="n">
        <v>1099</v>
      </c>
      <c r="B1100" s="27" t="inlineStr">
        <is>
          <t>Jai Sri Rama Trading Company</t>
        </is>
      </c>
      <c r="C1100" s="27" t="inlineStr">
        <is>
          <t>INWDMSD27/1079 / PO:0419</t>
        </is>
      </c>
      <c r="D1100" s="26" t="inlineStr">
        <is>
          <t>04-07-2026</t>
        </is>
      </c>
      <c r="E1100" s="32" t="n">
        <v>26.81</v>
      </c>
      <c r="F1100" s="33" t="n">
        <v>268.1</v>
      </c>
      <c r="G1100" s="34" t="n">
        <v>2120360</v>
      </c>
      <c r="H1100" s="34" t="n">
        <v>2120360</v>
      </c>
      <c r="I1100" s="34" t="n">
        <v>115629.8517142859</v>
      </c>
      <c r="J1100" s="34">
        <f>IF(E1100&gt;0, (G1100-I1100)/E1100, "")</f>
        <v/>
      </c>
      <c r="K1100" s="34">
        <f>IF(F1100&gt;0, (G1100-I1100)/F1100, "")</f>
        <v/>
      </c>
      <c r="L1100" s="35" t="n">
        <v>40.05</v>
      </c>
      <c r="M1100" s="34">
        <f>IF(AND(ISNUMBER(L1100), L1100&gt;0), (J1100/L1100)*42, "")</f>
        <v/>
      </c>
      <c r="N1100" s="34">
        <f>IF(M1100&lt;&gt;"", M1100/10, "")</f>
        <v/>
      </c>
      <c r="O1100" s="34">
        <f>M1100</f>
        <v/>
      </c>
      <c r="P1100" s="34">
        <f>IF(AND(M1100&lt;&gt;"", J1100&lt;&gt;""), M1100-J1100, "")</f>
        <v/>
      </c>
      <c r="Q1100" s="41" t="inlineStr">
        <is>
          <t>Matched</t>
        </is>
      </c>
      <c r="R1100" s="27" t="inlineStr">
        <is>
          <t>Deductions: Oil: ₹98,406, Shortage: ₹2,370, Bardana: ₹5,100, Moisture: ₹5,513</t>
        </is>
      </c>
    </row>
    <row r="1101">
      <c r="A1101" s="20" t="n">
        <v>1100</v>
      </c>
      <c r="B1101" s="21" t="inlineStr">
        <is>
          <t>Shyam Traders</t>
        </is>
      </c>
      <c r="C1101" s="21" t="inlineStr">
        <is>
          <t>INWDMSD27/1080 / PO:0421</t>
        </is>
      </c>
      <c r="D1101" s="20" t="inlineStr">
        <is>
          <t>04-07-2026</t>
        </is>
      </c>
      <c r="E1101" s="37" t="n">
        <v>25.14</v>
      </c>
      <c r="F1101" s="38" t="n">
        <v>251.4</v>
      </c>
      <c r="G1101" s="39" t="n">
        <v>1982137.5</v>
      </c>
      <c r="H1101" s="39" t="n">
        <v>1982137.5</v>
      </c>
      <c r="I1101" s="39" t="n">
        <v>101442.3200000002</v>
      </c>
      <c r="J1101" s="39">
        <f>IF(E1101&gt;0, (G1101-I1101)/E1101, "")</f>
        <v/>
      </c>
      <c r="K1101" s="39">
        <f>IF(F1101&gt;0, (G1101-I1101)/F1101, "")</f>
        <v/>
      </c>
      <c r="L1101" s="40" t="n">
        <v>40.16</v>
      </c>
      <c r="M1101" s="39">
        <f>IF(AND(ISNUMBER(L1101), L1101&gt;0), (J1101/L1101)*42, "")</f>
        <v/>
      </c>
      <c r="N1101" s="39">
        <f>IF(M1101&lt;&gt;"", M1101/10, "")</f>
        <v/>
      </c>
      <c r="O1101" s="39">
        <f>M1101</f>
        <v/>
      </c>
      <c r="P1101" s="39">
        <f>IF(AND(M1101&lt;&gt;"", J1101&lt;&gt;""), M1101-J1101, "")</f>
        <v/>
      </c>
      <c r="Q1101" s="41" t="inlineStr">
        <is>
          <t>Matched</t>
        </is>
      </c>
      <c r="R1101" s="21" t="inlineStr">
        <is>
          <t>Deductions: Oil: ₹86,801, Shortage: ₹2,362, Bardana: ₹4,350, Moisture: ₹3,964</t>
        </is>
      </c>
    </row>
    <row r="1102">
      <c r="A1102" s="26" t="n">
        <v>1101</v>
      </c>
      <c r="B1102" s="27" t="inlineStr">
        <is>
          <t>Reyansh Agro Industries</t>
        </is>
      </c>
      <c r="C1102" s="27" t="inlineStr">
        <is>
          <t>INWDMSD27/1081 / PO:0414</t>
        </is>
      </c>
      <c r="D1102" s="26" t="inlineStr">
        <is>
          <t>04-07-2026</t>
        </is>
      </c>
      <c r="E1102" s="32" t="n">
        <v>42.98999999999999</v>
      </c>
      <c r="F1102" s="33" t="n">
        <v>429.9</v>
      </c>
      <c r="G1102" s="34" t="n">
        <v>3367097.5</v>
      </c>
      <c r="H1102" s="34" t="n">
        <v>3367097.5</v>
      </c>
      <c r="I1102" s="34" t="n">
        <v>80970.67797619032</v>
      </c>
      <c r="J1102" s="34">
        <f>IF(E1102&gt;0, (G1102-I1102)/E1102, "")</f>
        <v/>
      </c>
      <c r="K1102" s="34">
        <f>IF(F1102&gt;0, (G1102-I1102)/F1102, "")</f>
        <v/>
      </c>
      <c r="L1102" s="35" t="n">
        <v>40.73</v>
      </c>
      <c r="M1102" s="34">
        <f>IF(AND(ISNUMBER(L1102), L1102&gt;0), (J1102/L1102)*42, "")</f>
        <v/>
      </c>
      <c r="N1102" s="34">
        <f>IF(M1102&lt;&gt;"", M1102/10, "")</f>
        <v/>
      </c>
      <c r="O1102" s="34">
        <f>M1102</f>
        <v/>
      </c>
      <c r="P1102" s="34">
        <f>IF(AND(M1102&lt;&gt;"", J1102&lt;&gt;""), M1102-J1102, "")</f>
        <v/>
      </c>
      <c r="Q1102" s="41" t="inlineStr">
        <is>
          <t>Matched</t>
        </is>
      </c>
      <c r="R1102" s="27" t="inlineStr">
        <is>
          <t>Deductions: Oil: ₹80,971</t>
        </is>
      </c>
    </row>
    <row r="1103">
      <c r="A1103" s="20" t="n">
        <v>1102</v>
      </c>
      <c r="B1103" s="21" t="inlineStr">
        <is>
          <t>Reyansh Agro Industries</t>
        </is>
      </c>
      <c r="C1103" s="21" t="inlineStr">
        <is>
          <t>INWDMSD27/1082 / PO:0403</t>
        </is>
      </c>
      <c r="D1103" s="20" t="inlineStr">
        <is>
          <t>04-07-2026</t>
        </is>
      </c>
      <c r="E1103" s="37" t="n">
        <v>9.040000000000001</v>
      </c>
      <c r="F1103" s="38" t="n">
        <v>90.40000000000001</v>
      </c>
      <c r="G1103" s="39" t="n">
        <v>710515.5</v>
      </c>
      <c r="H1103" s="39" t="n">
        <v>710515.5</v>
      </c>
      <c r="I1103" s="39" t="n">
        <v>23683.84999999998</v>
      </c>
      <c r="J1103" s="39">
        <f>IF(E1103&gt;0, (G1103-I1103)/E1103, "")</f>
        <v/>
      </c>
      <c r="K1103" s="39">
        <f>IF(F1103&gt;0, (G1103-I1103)/F1103, "")</f>
        <v/>
      </c>
      <c r="L1103" s="40" t="n">
        <v>40.02</v>
      </c>
      <c r="M1103" s="39">
        <f>IF(AND(ISNUMBER(L1103), L1103&gt;0), (J1103/L1103)*42, "")</f>
        <v/>
      </c>
      <c r="N1103" s="39">
        <f>IF(M1103&lt;&gt;"", M1103/10, "")</f>
        <v/>
      </c>
      <c r="O1103" s="39">
        <f>M1103</f>
        <v/>
      </c>
      <c r="P1103" s="39">
        <f>IF(AND(M1103&lt;&gt;"", J1103&lt;&gt;""), M1103-J1103, "")</f>
        <v/>
      </c>
      <c r="Q1103" s="41" t="inlineStr">
        <is>
          <t>Matched</t>
        </is>
      </c>
      <c r="R1103" s="21" t="inlineStr">
        <is>
          <t>Deductions: Oil: ₹23,684</t>
        </is>
      </c>
    </row>
    <row r="1104">
      <c r="A1104" s="26" t="n">
        <v>1103</v>
      </c>
      <c r="B1104" s="27" t="inlineStr">
        <is>
          <t>Reyansh Agro Industries</t>
        </is>
      </c>
      <c r="C1104" s="27" t="inlineStr">
        <is>
          <t>INWDMSD27/1083 / PO:0403</t>
        </is>
      </c>
      <c r="D1104" s="26" t="inlineStr">
        <is>
          <t>04-07-2026</t>
        </is>
      </c>
      <c r="E1104" s="32" t="n">
        <v>9.02</v>
      </c>
      <c r="F1104" s="33" t="n">
        <v>90.2</v>
      </c>
      <c r="G1104" s="34" t="n">
        <v>708160.2</v>
      </c>
      <c r="H1104" s="34" t="n">
        <v>708160.2</v>
      </c>
      <c r="I1104" s="34" t="n">
        <v>33890.52385714282</v>
      </c>
      <c r="J1104" s="34">
        <f>IF(E1104&gt;0, (G1104-I1104)/E1104, "")</f>
        <v/>
      </c>
      <c r="K1104" s="34">
        <f>IF(F1104&gt;0, (G1104-I1104)/F1104, "")</f>
        <v/>
      </c>
      <c r="L1104" s="35" t="n">
        <v>39.7</v>
      </c>
      <c r="M1104" s="34">
        <f>IF(AND(ISNUMBER(L1104), L1104&gt;0), (J1104/L1104)*42, "")</f>
        <v/>
      </c>
      <c r="N1104" s="34">
        <f>IF(M1104&lt;&gt;"", M1104/10, "")</f>
        <v/>
      </c>
      <c r="O1104" s="34">
        <f>M1104</f>
        <v/>
      </c>
      <c r="P1104" s="34">
        <f>IF(AND(M1104&lt;&gt;"", J1104&lt;&gt;""), M1104-J1104, "")</f>
        <v/>
      </c>
      <c r="Q1104" s="41" t="inlineStr">
        <is>
          <t>Matched</t>
        </is>
      </c>
      <c r="R1104" s="27" t="inlineStr">
        <is>
          <t>Deductions: Oil: ₹33,891</t>
        </is>
      </c>
    </row>
    <row r="1105">
      <c r="A1105" s="20" t="n">
        <v>1104</v>
      </c>
      <c r="B1105" s="21" t="inlineStr">
        <is>
          <t>Reyansh Agro Industries</t>
        </is>
      </c>
      <c r="C1105" s="21" t="inlineStr">
        <is>
          <t>INWDMSD27/1084 / PO:0403</t>
        </is>
      </c>
      <c r="D1105" s="20" t="inlineStr">
        <is>
          <t>04-07-2026</t>
        </is>
      </c>
      <c r="E1105" s="37" t="n">
        <v>9.83</v>
      </c>
      <c r="F1105" s="38" t="n">
        <v>98.3</v>
      </c>
      <c r="G1105" s="39" t="n">
        <v>772538.4</v>
      </c>
      <c r="H1105" s="39" t="n">
        <v>772538.4</v>
      </c>
      <c r="I1105" s="39" t="n">
        <v>32924.85085714284</v>
      </c>
      <c r="J1105" s="39">
        <f>IF(E1105&gt;0, (G1105-I1105)/E1105, "")</f>
        <v/>
      </c>
      <c r="K1105" s="39">
        <f>IF(F1105&gt;0, (G1105-I1105)/F1105, "")</f>
        <v/>
      </c>
      <c r="L1105" s="40" t="n">
        <v>39.88</v>
      </c>
      <c r="M1105" s="39">
        <f>IF(AND(ISNUMBER(L1105), L1105&gt;0), (J1105/L1105)*42, "")</f>
        <v/>
      </c>
      <c r="N1105" s="39">
        <f>IF(M1105&lt;&gt;"", M1105/10, "")</f>
        <v/>
      </c>
      <c r="O1105" s="39">
        <f>M1105</f>
        <v/>
      </c>
      <c r="P1105" s="39">
        <f>IF(AND(M1105&lt;&gt;"", J1105&lt;&gt;""), M1105-J1105, "")</f>
        <v/>
      </c>
      <c r="Q1105" s="41" t="inlineStr">
        <is>
          <t>Matched</t>
        </is>
      </c>
      <c r="R1105" s="21" t="inlineStr">
        <is>
          <t>Deductions: Oil: ₹32,925</t>
        </is>
      </c>
    </row>
    <row r="1106">
      <c r="A1106" s="26" t="n">
        <v>1105</v>
      </c>
      <c r="B1106" s="27" t="inlineStr">
        <is>
          <t>Reyansh Agro Industries</t>
        </is>
      </c>
      <c r="C1106" s="27" t="inlineStr">
        <is>
          <t>INWDMSD27/1085 / PO:0403</t>
        </is>
      </c>
      <c r="D1106" s="26" t="inlineStr">
        <is>
          <t>04-07-2026</t>
        </is>
      </c>
      <c r="E1106" s="32" t="n">
        <v>9.92</v>
      </c>
      <c r="F1106" s="33" t="n">
        <v>99.2</v>
      </c>
      <c r="G1106" s="34" t="n">
        <v>778819.2</v>
      </c>
      <c r="H1106" s="34" t="n">
        <v>778819.2</v>
      </c>
      <c r="I1106" s="34" t="n">
        <v>35232.29714285711</v>
      </c>
      <c r="J1106" s="34">
        <f>IF(E1106&gt;0, (G1106-I1106)/E1106, "")</f>
        <v/>
      </c>
      <c r="K1106" s="34">
        <f>IF(F1106&gt;0, (G1106-I1106)/F1106, "")</f>
        <v/>
      </c>
      <c r="L1106" s="35" t="n">
        <v>39.79</v>
      </c>
      <c r="M1106" s="34">
        <f>IF(AND(ISNUMBER(L1106), L1106&gt;0), (J1106/L1106)*42, "")</f>
        <v/>
      </c>
      <c r="N1106" s="34">
        <f>IF(M1106&lt;&gt;"", M1106/10, "")</f>
        <v/>
      </c>
      <c r="O1106" s="34">
        <f>M1106</f>
        <v/>
      </c>
      <c r="P1106" s="34">
        <f>IF(AND(M1106&lt;&gt;"", J1106&lt;&gt;""), M1106-J1106, "")</f>
        <v/>
      </c>
      <c r="Q1106" s="41" t="inlineStr">
        <is>
          <t>Matched</t>
        </is>
      </c>
      <c r="R1106" s="27" t="inlineStr">
        <is>
          <t>Deductions: Oil: ₹35,232</t>
        </is>
      </c>
    </row>
    <row r="1107">
      <c r="A1107" s="20" t="n">
        <v>1106</v>
      </c>
      <c r="B1107" s="21" t="inlineStr">
        <is>
          <t>Reyansh Agro Industries</t>
        </is>
      </c>
      <c r="C1107" s="21" t="inlineStr">
        <is>
          <t>INWDMSD27/1086 / PO:0403</t>
        </is>
      </c>
      <c r="D1107" s="20" t="inlineStr">
        <is>
          <t>04-07-2026</t>
        </is>
      </c>
      <c r="E1107" s="37" t="n">
        <v>9.029999999999999</v>
      </c>
      <c r="F1107" s="38" t="n">
        <v>90.3</v>
      </c>
      <c r="G1107" s="39" t="n">
        <v>709730.4</v>
      </c>
      <c r="H1107" s="39" t="n">
        <v>709730.4</v>
      </c>
      <c r="I1107" s="39" t="n">
        <v>23488.69657142858</v>
      </c>
      <c r="J1107" s="39">
        <f>IF(E1107&gt;0, (G1107-I1107)/E1107, "")</f>
        <v/>
      </c>
      <c r="K1107" s="39">
        <f>IF(F1107&gt;0, (G1107-I1107)/F1107, "")</f>
        <v/>
      </c>
      <c r="L1107" s="40" t="n">
        <v>40.09</v>
      </c>
      <c r="M1107" s="39">
        <f>IF(AND(ISNUMBER(L1107), L1107&gt;0), (J1107/L1107)*42, "")</f>
        <v/>
      </c>
      <c r="N1107" s="39">
        <f>IF(M1107&lt;&gt;"", M1107/10, "")</f>
        <v/>
      </c>
      <c r="O1107" s="39">
        <f>M1107</f>
        <v/>
      </c>
      <c r="P1107" s="39">
        <f>IF(AND(M1107&lt;&gt;"", J1107&lt;&gt;""), M1107-J1107, "")</f>
        <v/>
      </c>
      <c r="Q1107" s="41" t="inlineStr">
        <is>
          <t>Matched</t>
        </is>
      </c>
      <c r="R1107" s="21" t="inlineStr">
        <is>
          <t>Deductions: Oil: ₹23,489</t>
        </is>
      </c>
    </row>
    <row r="1108">
      <c r="A1108" s="26" t="n">
        <v>1107</v>
      </c>
      <c r="B1108" s="27" t="inlineStr">
        <is>
          <t>Reyansh Agro Industries</t>
        </is>
      </c>
      <c r="C1108" s="27" t="inlineStr">
        <is>
          <t>INWDMSD27/1087 / PO:0403</t>
        </is>
      </c>
      <c r="D1108" s="26" t="inlineStr">
        <is>
          <t>04-07-2026</t>
        </is>
      </c>
      <c r="E1108" s="32" t="n">
        <v>9.57</v>
      </c>
      <c r="F1108" s="33" t="n">
        <v>95.7</v>
      </c>
      <c r="G1108" s="34" t="n">
        <v>752125.8</v>
      </c>
      <c r="H1108" s="34" t="n">
        <v>752125.8</v>
      </c>
      <c r="I1108" s="34" t="n">
        <v>48171.86671428567</v>
      </c>
      <c r="J1108" s="34">
        <f>IF(E1108&gt;0, (G1108-I1108)/E1108, "")</f>
        <v/>
      </c>
      <c r="K1108" s="34">
        <f>IF(F1108&gt;0, (G1108-I1108)/F1108, "")</f>
        <v/>
      </c>
      <c r="L1108" s="35" t="n">
        <v>38.96</v>
      </c>
      <c r="M1108" s="34">
        <f>IF(AND(ISNUMBER(L1108), L1108&gt;0), (J1108/L1108)*42, "")</f>
        <v/>
      </c>
      <c r="N1108" s="34">
        <f>IF(M1108&lt;&gt;"", M1108/10, "")</f>
        <v/>
      </c>
      <c r="O1108" s="34">
        <f>M1108</f>
        <v/>
      </c>
      <c r="P1108" s="34">
        <f>IF(AND(M1108&lt;&gt;"", J1108&lt;&gt;""), M1108-J1108, "")</f>
        <v/>
      </c>
      <c r="Q1108" s="41" t="inlineStr">
        <is>
          <t>Matched</t>
        </is>
      </c>
      <c r="R1108" s="27" t="inlineStr">
        <is>
          <t>Deductions: Oil: ₹48,172</t>
        </is>
      </c>
    </row>
    <row r="1109">
      <c r="A1109" s="20" t="n">
        <v>1108</v>
      </c>
      <c r="B1109" s="21" t="inlineStr">
        <is>
          <t>Reyansh Agro Industries</t>
        </is>
      </c>
      <c r="C1109" s="21" t="inlineStr">
        <is>
          <t>INWDMSD27/1088 / PO:0403</t>
        </is>
      </c>
      <c r="D1109" s="20" t="inlineStr">
        <is>
          <t>04-07-2026</t>
        </is>
      </c>
      <c r="E1109" s="37" t="n">
        <v>8.959999999999999</v>
      </c>
      <c r="F1109" s="38" t="n">
        <v>89.59999999999999</v>
      </c>
      <c r="G1109" s="39" t="n">
        <v>704234.7</v>
      </c>
      <c r="H1109" s="39" t="n">
        <v>704234.7</v>
      </c>
      <c r="I1109" s="39" t="n">
        <v>30516.837</v>
      </c>
      <c r="J1109" s="39">
        <f>IF(E1109&gt;0, (G1109-I1109)/E1109, "")</f>
        <v/>
      </c>
      <c r="K1109" s="39">
        <f>IF(F1109&gt;0, (G1109-I1109)/F1109, "")</f>
        <v/>
      </c>
      <c r="L1109" s="40" t="n">
        <v>39.95</v>
      </c>
      <c r="M1109" s="39">
        <f>IF(AND(ISNUMBER(L1109), L1109&gt;0), (J1109/L1109)*42, "")</f>
        <v/>
      </c>
      <c r="N1109" s="39">
        <f>IF(M1109&lt;&gt;"", M1109/10, "")</f>
        <v/>
      </c>
      <c r="O1109" s="39">
        <f>M1109</f>
        <v/>
      </c>
      <c r="P1109" s="39">
        <f>IF(AND(M1109&lt;&gt;"", J1109&lt;&gt;""), M1109-J1109, "")</f>
        <v/>
      </c>
      <c r="Q1109" s="41" t="inlineStr">
        <is>
          <t>Matched</t>
        </is>
      </c>
      <c r="R1109" s="21" t="inlineStr">
        <is>
          <t>Deductions: Oil: ₹30,517</t>
        </is>
      </c>
    </row>
    <row r="1110">
      <c r="A1110" s="26" t="n">
        <v>1109</v>
      </c>
      <c r="B1110" s="27" t="inlineStr">
        <is>
          <t>Reyansh Agro Industries</t>
        </is>
      </c>
      <c r="C1110" s="27" t="inlineStr">
        <is>
          <t>INWDMSD27/1089 / PO:0403</t>
        </is>
      </c>
      <c r="D1110" s="26" t="inlineStr">
        <is>
          <t>04-07-2026</t>
        </is>
      </c>
      <c r="E1110" s="32" t="n">
        <v>8.99</v>
      </c>
      <c r="F1110" s="33" t="n">
        <v>89.90000000000001</v>
      </c>
      <c r="G1110" s="34" t="n">
        <v>707375.1</v>
      </c>
      <c r="H1110" s="34" t="n">
        <v>707375.1</v>
      </c>
      <c r="I1110" s="34" t="n">
        <v>25757.26171428577</v>
      </c>
      <c r="J1110" s="34">
        <f>IF(E1110&gt;0, (G1110-I1110)/E1110, "")</f>
        <v/>
      </c>
      <c r="K1110" s="34">
        <f>IF(F1110&gt;0, (G1110-I1110)/F1110, "")</f>
        <v/>
      </c>
      <c r="L1110" s="35" t="n">
        <v>40.25</v>
      </c>
      <c r="M1110" s="34">
        <f>IF(AND(ISNUMBER(L1110), L1110&gt;0), (J1110/L1110)*42, "")</f>
        <v/>
      </c>
      <c r="N1110" s="34">
        <f>IF(M1110&lt;&gt;"", M1110/10, "")</f>
        <v/>
      </c>
      <c r="O1110" s="34">
        <f>M1110</f>
        <v/>
      </c>
      <c r="P1110" s="34">
        <f>IF(AND(M1110&lt;&gt;"", J1110&lt;&gt;""), M1110-J1110, "")</f>
        <v/>
      </c>
      <c r="Q1110" s="41" t="inlineStr">
        <is>
          <t>Matched</t>
        </is>
      </c>
      <c r="R1110" s="27" t="inlineStr">
        <is>
          <t>Deductions: Oil: ₹25,600, Shortage: ₹157</t>
        </is>
      </c>
    </row>
    <row r="1111">
      <c r="A1111" s="20" t="n">
        <v>1110</v>
      </c>
      <c r="B1111" s="21" t="inlineStr">
        <is>
          <t>Reyansh Agro Industries</t>
        </is>
      </c>
      <c r="C1111" s="21" t="inlineStr">
        <is>
          <t>INWDMSD27/1090 / PO:0403</t>
        </is>
      </c>
      <c r="D1111" s="20" t="inlineStr">
        <is>
          <t>04-07-2026</t>
        </is>
      </c>
      <c r="E1111" s="37" t="n">
        <v>9.57</v>
      </c>
      <c r="F1111" s="38" t="n">
        <v>95.7</v>
      </c>
      <c r="G1111" s="39" t="n">
        <v>752910.9</v>
      </c>
      <c r="H1111" s="39" t="n">
        <v>752910.9</v>
      </c>
      <c r="I1111" s="39" t="n">
        <v>38799.64199999994</v>
      </c>
      <c r="J1111" s="39">
        <f>IF(E1111&gt;0, (G1111-I1111)/E1111, "")</f>
        <v/>
      </c>
      <c r="K1111" s="39">
        <f>IF(F1111&gt;0, (G1111-I1111)/F1111, "")</f>
        <v/>
      </c>
      <c r="L1111" s="40" t="n">
        <v>39.33</v>
      </c>
      <c r="M1111" s="39">
        <f>IF(AND(ISNUMBER(L1111), L1111&gt;0), (J1111/L1111)*42, "")</f>
        <v/>
      </c>
      <c r="N1111" s="39">
        <f>IF(M1111&lt;&gt;"", M1111/10, "")</f>
        <v/>
      </c>
      <c r="O1111" s="39">
        <f>M1111</f>
        <v/>
      </c>
      <c r="P1111" s="39">
        <f>IF(AND(M1111&lt;&gt;"", J1111&lt;&gt;""), M1111-J1111, "")</f>
        <v/>
      </c>
      <c r="Q1111" s="41" t="inlineStr">
        <is>
          <t>Matched</t>
        </is>
      </c>
      <c r="R1111" s="21" t="inlineStr">
        <is>
          <t>Deductions: Oil: ₹38,721, Shortage: ₹79</t>
        </is>
      </c>
    </row>
    <row r="1112">
      <c r="A1112" s="26" t="n">
        <v>1111</v>
      </c>
      <c r="B1112" s="27" t="inlineStr">
        <is>
          <t>Reyansh Agro Industries</t>
        </is>
      </c>
      <c r="C1112" s="27" t="inlineStr">
        <is>
          <t>INWDMSD27/1091 / PO:0414</t>
        </is>
      </c>
      <c r="D1112" s="26" t="inlineStr">
        <is>
          <t>04-07-2026</t>
        </is>
      </c>
      <c r="E1112" s="32" t="n">
        <v>34.42</v>
      </c>
      <c r="F1112" s="33" t="n">
        <v>344.2</v>
      </c>
      <c r="G1112" s="34" t="n">
        <v>2699625</v>
      </c>
      <c r="H1112" s="34" t="n">
        <v>2699625</v>
      </c>
      <c r="I1112" s="34" t="n">
        <v>54853.25000000022</v>
      </c>
      <c r="J1112" s="34">
        <f>IF(E1112&gt;0, (G1112-I1112)/E1112, "")</f>
        <v/>
      </c>
      <c r="K1112" s="34">
        <f>IF(F1112&gt;0, (G1112-I1112)/F1112, "")</f>
        <v/>
      </c>
      <c r="L1112" s="35" t="n">
        <v>40.56</v>
      </c>
      <c r="M1112" s="34">
        <f>IF(AND(ISNUMBER(L1112), L1112&gt;0), (J1112/L1112)*42, "")</f>
        <v/>
      </c>
      <c r="N1112" s="34">
        <f>IF(M1112&lt;&gt;"", M1112/10, "")</f>
        <v/>
      </c>
      <c r="O1112" s="34">
        <f>M1112</f>
        <v/>
      </c>
      <c r="P1112" s="34">
        <f>IF(AND(M1112&lt;&gt;"", J1112&lt;&gt;""), M1112-J1112, "")</f>
        <v/>
      </c>
      <c r="Q1112" s="41" t="inlineStr">
        <is>
          <t>Matched</t>
        </is>
      </c>
      <c r="R1112" s="27" t="inlineStr">
        <is>
          <t>Deductions: Oil: ₹53,993, Shortage: ₹861</t>
        </is>
      </c>
    </row>
    <row r="1113">
      <c r="A1113" s="20" t="n">
        <v>1112</v>
      </c>
      <c r="B1113" s="21" t="inlineStr">
        <is>
          <t>Reyansh Agro Industries</t>
        </is>
      </c>
      <c r="C1113" s="21" t="inlineStr">
        <is>
          <t>INWDMSD27/1092 / PO:0403</t>
        </is>
      </c>
      <c r="D1113" s="20" t="inlineStr">
        <is>
          <t>04-07-2026</t>
        </is>
      </c>
      <c r="E1113" s="37" t="n">
        <v>8.970000000000001</v>
      </c>
      <c r="F1113" s="38" t="n">
        <v>89.7</v>
      </c>
      <c r="G1113" s="39" t="n">
        <v>705019.8</v>
      </c>
      <c r="H1113" s="39" t="n">
        <v>705019.8</v>
      </c>
      <c r="I1113" s="39" t="n">
        <v>31558.02914285719</v>
      </c>
      <c r="J1113" s="39">
        <f>IF(E1113&gt;0, (G1113-I1113)/E1113, "")</f>
        <v/>
      </c>
      <c r="K1113" s="39">
        <f>IF(F1113&gt;0, (G1113-I1113)/F1113, "")</f>
        <v/>
      </c>
      <c r="L1113" s="40" t="n">
        <v>39.81</v>
      </c>
      <c r="M1113" s="39">
        <f>IF(AND(ISNUMBER(L1113), L1113&gt;0), (J1113/L1113)*42, "")</f>
        <v/>
      </c>
      <c r="N1113" s="39">
        <f>IF(M1113&lt;&gt;"", M1113/10, "")</f>
        <v/>
      </c>
      <c r="O1113" s="39">
        <f>M1113</f>
        <v/>
      </c>
      <c r="P1113" s="39">
        <f>IF(AND(M1113&lt;&gt;"", J1113&lt;&gt;""), M1113-J1113, "")</f>
        <v/>
      </c>
      <c r="Q1113" s="41" t="inlineStr">
        <is>
          <t>Matched</t>
        </is>
      </c>
      <c r="R1113" s="21" t="inlineStr">
        <is>
          <t>Deductions: Oil: ₹31,558</t>
        </is>
      </c>
    </row>
    <row r="1114">
      <c r="A1114" s="26" t="n">
        <v>1113</v>
      </c>
      <c r="B1114" s="27" t="inlineStr">
        <is>
          <t>Reyansh Agro Industries</t>
        </is>
      </c>
      <c r="C1114" s="27" t="inlineStr">
        <is>
          <t>INWDMSD27/1093 / PO:0414</t>
        </is>
      </c>
      <c r="D1114" s="26" t="inlineStr">
        <is>
          <t>04-07-2026</t>
        </is>
      </c>
      <c r="E1114" s="32" t="n">
        <v>30.1</v>
      </c>
      <c r="F1114" s="33" t="n">
        <v>301</v>
      </c>
      <c r="G1114" s="34" t="n">
        <v>2360020</v>
      </c>
      <c r="H1114" s="34" t="n">
        <v>2360020</v>
      </c>
      <c r="I1114" s="34" t="n">
        <v>58438.59047619043</v>
      </c>
      <c r="J1114" s="34">
        <f>IF(E1114&gt;0, (G1114-I1114)/E1114, "")</f>
        <v/>
      </c>
      <c r="K1114" s="34">
        <f>IF(F1114&gt;0, (G1114-I1114)/F1114, "")</f>
        <v/>
      </c>
      <c r="L1114" s="35" t="n">
        <v>40.92</v>
      </c>
      <c r="M1114" s="34">
        <f>IF(AND(ISNUMBER(L1114), L1114&gt;0), (J1114/L1114)*42, "")</f>
        <v/>
      </c>
      <c r="N1114" s="34">
        <f>IF(M1114&lt;&gt;"", M1114/10, "")</f>
        <v/>
      </c>
      <c r="O1114" s="34">
        <f>M1114</f>
        <v/>
      </c>
      <c r="P1114" s="34">
        <f>IF(AND(M1114&lt;&gt;"", J1114&lt;&gt;""), M1114-J1114, "")</f>
        <v/>
      </c>
      <c r="Q1114" s="41" t="inlineStr">
        <is>
          <t>Matched</t>
        </is>
      </c>
      <c r="R1114" s="27" t="inlineStr">
        <is>
          <t>Deductions: Oil: ₹58,439</t>
        </is>
      </c>
    </row>
    <row r="1115">
      <c r="A1115" s="20" t="n">
        <v>1114</v>
      </c>
      <c r="B1115" s="21" t="inlineStr">
        <is>
          <t>Reyansh Agro Industries</t>
        </is>
      </c>
      <c r="C1115" s="21" t="inlineStr">
        <is>
          <t>INWDMSD27/1094 / PO:0403</t>
        </is>
      </c>
      <c r="D1115" s="20" t="inlineStr">
        <is>
          <t>04-07-2026</t>
        </is>
      </c>
      <c r="E1115" s="37" t="n">
        <v>8.970000000000001</v>
      </c>
      <c r="F1115" s="38" t="n">
        <v>89.7</v>
      </c>
      <c r="G1115" s="39" t="n">
        <v>704234.7</v>
      </c>
      <c r="H1115" s="39" t="n">
        <v>704234.7</v>
      </c>
      <c r="I1115" s="39" t="n">
        <v>32025.9113571428</v>
      </c>
      <c r="J1115" s="39">
        <f>IF(E1115&gt;0, (G1115-I1115)/E1115, "")</f>
        <v/>
      </c>
      <c r="K1115" s="39">
        <f>IF(F1115&gt;0, (G1115-I1115)/F1115, "")</f>
        <v/>
      </c>
      <c r="L1115" s="40" t="n">
        <v>39.89</v>
      </c>
      <c r="M1115" s="39">
        <f>IF(AND(ISNUMBER(L1115), L1115&gt;0), (J1115/L1115)*42, "")</f>
        <v/>
      </c>
      <c r="N1115" s="39">
        <f>IF(M1115&lt;&gt;"", M1115/10, "")</f>
        <v/>
      </c>
      <c r="O1115" s="39">
        <f>M1115</f>
        <v/>
      </c>
      <c r="P1115" s="39">
        <f>IF(AND(M1115&lt;&gt;"", J1115&lt;&gt;""), M1115-J1115, "")</f>
        <v/>
      </c>
      <c r="Q1115" s="41" t="inlineStr">
        <is>
          <t>Matched</t>
        </is>
      </c>
      <c r="R1115" s="21" t="inlineStr">
        <is>
          <t>Deductions: Oil: ₹32,026</t>
        </is>
      </c>
    </row>
    <row r="1116">
      <c r="A1116" s="26" t="n">
        <v>1115</v>
      </c>
      <c r="B1116" s="27" t="inlineStr">
        <is>
          <t>Reyansh Agro Industries</t>
        </is>
      </c>
      <c r="C1116" s="27" t="inlineStr">
        <is>
          <t>INWDMSD27/1095 / PO:0403</t>
        </is>
      </c>
      <c r="D1116" s="26" t="inlineStr">
        <is>
          <t>04-07-2026</t>
        </is>
      </c>
      <c r="E1116" s="32" t="n">
        <v>9.059999999999999</v>
      </c>
      <c r="F1116" s="33" t="n">
        <v>90.59999999999999</v>
      </c>
      <c r="G1116" s="34" t="n">
        <v>711300.6</v>
      </c>
      <c r="H1116" s="34" t="n">
        <v>711300.6</v>
      </c>
      <c r="I1116" s="34" t="n">
        <v>32516.59885714289</v>
      </c>
      <c r="J1116" s="34">
        <f>IF(E1116&gt;0, (G1116-I1116)/E1116, "")</f>
        <v/>
      </c>
      <c r="K1116" s="34">
        <f>IF(F1116&gt;0, (G1116-I1116)/F1116, "")</f>
        <v/>
      </c>
      <c r="L1116" s="35" t="n">
        <v>39.52</v>
      </c>
      <c r="M1116" s="34">
        <f>IF(AND(ISNUMBER(L1116), L1116&gt;0), (J1116/L1116)*42, "")</f>
        <v/>
      </c>
      <c r="N1116" s="34">
        <f>IF(M1116&lt;&gt;"", M1116/10, "")</f>
        <v/>
      </c>
      <c r="O1116" s="34">
        <f>M1116</f>
        <v/>
      </c>
      <c r="P1116" s="34">
        <f>IF(AND(M1116&lt;&gt;"", J1116&lt;&gt;""), M1116-J1116, "")</f>
        <v/>
      </c>
      <c r="Q1116" s="41" t="inlineStr">
        <is>
          <t>Matched</t>
        </is>
      </c>
      <c r="R1116" s="27" t="inlineStr">
        <is>
          <t>Deductions: Oil: ₹32,517</t>
        </is>
      </c>
    </row>
    <row r="1117">
      <c r="A1117" s="20" t="n">
        <v>1116</v>
      </c>
      <c r="B1117" s="21" t="inlineStr">
        <is>
          <t>Reyansh Agro Industries</t>
        </is>
      </c>
      <c r="C1117" s="21" t="inlineStr">
        <is>
          <t>INWDMSD27/1097 / PO:0403</t>
        </is>
      </c>
      <c r="D1117" s="20" t="inlineStr">
        <is>
          <t>04-07-2026</t>
        </is>
      </c>
      <c r="E1117" s="37" t="n">
        <v>10.06</v>
      </c>
      <c r="F1117" s="38" t="n">
        <v>100.6</v>
      </c>
      <c r="G1117" s="39" t="n">
        <v>709730</v>
      </c>
      <c r="H1117" s="39" t="n">
        <v>790595.7</v>
      </c>
      <c r="I1117" s="39" t="n">
        <v>42918.0522857143</v>
      </c>
      <c r="J1117" s="39">
        <f>IF(E1117&gt;0, (G1117-I1117)/E1117, "")</f>
        <v/>
      </c>
      <c r="K1117" s="39">
        <f>IF(F1117&gt;0, (G1117-I1117)/F1117, "")</f>
        <v/>
      </c>
      <c r="L1117" s="40" t="n">
        <v>40.18</v>
      </c>
      <c r="M1117" s="39">
        <f>IF(AND(ISNUMBER(L1117), L1117&gt;0), (J1117/L1117)*42, "")</f>
        <v/>
      </c>
      <c r="N1117" s="39">
        <f>IF(M1117&lt;&gt;"", M1117/10, "")</f>
        <v/>
      </c>
      <c r="O1117" s="39">
        <f>M1117</f>
        <v/>
      </c>
      <c r="P1117" s="39">
        <f>IF(AND(M1117&lt;&gt;"", J1117&lt;&gt;""), M1117-J1117, "")</f>
        <v/>
      </c>
      <c r="Q1117" s="36" t="inlineStr">
        <is>
          <t>Amount Discrepancy</t>
        </is>
      </c>
      <c r="R1117" s="21" t="inlineStr">
        <is>
          <t>Debit Y vs Lab AN diff: ₹+80,865.70 | Deductions: Oil: ₹42,918</t>
        </is>
      </c>
    </row>
    <row r="1118">
      <c r="A1118" s="26" t="n">
        <v>1117</v>
      </c>
      <c r="B1118" s="27" t="inlineStr">
        <is>
          <t>Reyansh Agro Industries</t>
        </is>
      </c>
      <c r="C1118" s="27" t="inlineStr">
        <is>
          <t>INWDMSD27/1096 / PO:0403</t>
        </is>
      </c>
      <c r="D1118" s="26" t="inlineStr">
        <is>
          <t>04-07-2026</t>
        </is>
      </c>
      <c r="E1118" s="32" t="n">
        <v>9.02</v>
      </c>
      <c r="F1118" s="33" t="n">
        <v>90.2</v>
      </c>
      <c r="G1118" s="34" t="n">
        <v>790595.7</v>
      </c>
      <c r="H1118" s="34" t="n">
        <v>709730.4</v>
      </c>
      <c r="I1118" s="34" t="n">
        <v>28715.21942857139</v>
      </c>
      <c r="J1118" s="34">
        <f>IF(E1118&gt;0, (G1118-I1118)/E1118, "")</f>
        <v/>
      </c>
      <c r="K1118" s="34">
        <f>IF(F1118&gt;0, (G1118-I1118)/F1118, "")</f>
        <v/>
      </c>
      <c r="L1118" s="35" t="n">
        <v>39.51</v>
      </c>
      <c r="M1118" s="34">
        <f>IF(AND(ISNUMBER(L1118), L1118&gt;0), (J1118/L1118)*42, "")</f>
        <v/>
      </c>
      <c r="N1118" s="34">
        <f>IF(M1118&lt;&gt;"", M1118/10, "")</f>
        <v/>
      </c>
      <c r="O1118" s="34">
        <f>M1118</f>
        <v/>
      </c>
      <c r="P1118" s="34">
        <f>IF(AND(M1118&lt;&gt;"", J1118&lt;&gt;""), M1118-J1118, "")</f>
        <v/>
      </c>
      <c r="Q1118" s="36" t="inlineStr">
        <is>
          <t>Amount Discrepancy</t>
        </is>
      </c>
      <c r="R1118" s="27" t="inlineStr">
        <is>
          <t>Debit Y vs Lab AN diff: ₹-80,865.30 | Deductions: Oil: ₹28,558, Shortage: ₹157</t>
        </is>
      </c>
    </row>
    <row r="1119">
      <c r="A1119" s="20" t="n">
        <v>1118</v>
      </c>
      <c r="B1119" s="21" t="inlineStr">
        <is>
          <t>Kapil Agro Industries</t>
        </is>
      </c>
      <c r="C1119" s="21" t="inlineStr">
        <is>
          <t>INWDMSD27/1098 / PO:0423</t>
        </is>
      </c>
      <c r="D1119" s="20" t="inlineStr">
        <is>
          <t>05-07-2026</t>
        </is>
      </c>
      <c r="E1119" s="37" t="n">
        <v>15.09</v>
      </c>
      <c r="F1119" s="38" t="n">
        <v>150.9</v>
      </c>
      <c r="G1119" s="39" t="n">
        <v>1192110</v>
      </c>
      <c r="H1119" s="39" t="n">
        <v>1192110</v>
      </c>
      <c r="I1119" s="39" t="n">
        <v>40262.81842857145</v>
      </c>
      <c r="J1119" s="39">
        <f>IF(E1119&gt;0, (G1119-I1119)/E1119, "")</f>
        <v/>
      </c>
      <c r="K1119" s="39">
        <f>IF(F1119&gt;0, (G1119-I1119)/F1119, "")</f>
        <v/>
      </c>
      <c r="L1119" s="40" t="n">
        <v>40.79</v>
      </c>
      <c r="M1119" s="39">
        <f>IF(AND(ISNUMBER(L1119), L1119&gt;0), (J1119/L1119)*42, "")</f>
        <v/>
      </c>
      <c r="N1119" s="39">
        <f>IF(M1119&lt;&gt;"", M1119/10, "")</f>
        <v/>
      </c>
      <c r="O1119" s="39">
        <f>M1119</f>
        <v/>
      </c>
      <c r="P1119" s="39">
        <f>IF(AND(M1119&lt;&gt;"", J1119&lt;&gt;""), M1119-J1119, "")</f>
        <v/>
      </c>
      <c r="Q1119" s="41" t="inlineStr">
        <is>
          <t>Matched</t>
        </is>
      </c>
      <c r="R1119" s="21" t="inlineStr">
        <is>
          <t>Deductions: Oil: ₹34,344, Bardana: ₹2,700, Moisture: ₹954</t>
        </is>
      </c>
    </row>
    <row r="1120">
      <c r="A1120" s="26" t="n">
        <v>1119</v>
      </c>
      <c r="B1120" s="27" t="inlineStr">
        <is>
          <t>Kapil Agro Industries</t>
        </is>
      </c>
      <c r="C1120" s="27" t="inlineStr">
        <is>
          <t>INWDMSD27/1099 / PO:0423</t>
        </is>
      </c>
      <c r="D1120" s="26" t="inlineStr">
        <is>
          <t>05-07-2026</t>
        </is>
      </c>
      <c r="E1120" s="32" t="n">
        <v>16.08</v>
      </c>
      <c r="F1120" s="33" t="n">
        <v>160.8</v>
      </c>
      <c r="G1120" s="34" t="n">
        <v>1272690</v>
      </c>
      <c r="H1120" s="34" t="n">
        <v>1272690</v>
      </c>
      <c r="I1120" s="34" t="n">
        <v>85212.10228571418</v>
      </c>
      <c r="J1120" s="34">
        <f>IF(E1120&gt;0, (G1120-I1120)/E1120, "")</f>
        <v/>
      </c>
      <c r="K1120" s="34">
        <f>IF(F1120&gt;0, (G1120-I1120)/F1120, "")</f>
        <v/>
      </c>
      <c r="L1120" s="35" t="n">
        <v>39.59</v>
      </c>
      <c r="M1120" s="34">
        <f>IF(AND(ISNUMBER(L1120), L1120&gt;0), (J1120/L1120)*42, "")</f>
        <v/>
      </c>
      <c r="N1120" s="34">
        <f>IF(M1120&lt;&gt;"", M1120/10, "")</f>
        <v/>
      </c>
      <c r="O1120" s="34">
        <f>M1120</f>
        <v/>
      </c>
      <c r="P1120" s="34">
        <f>IF(AND(M1120&lt;&gt;"", J1120&lt;&gt;""), M1120-J1120, "")</f>
        <v/>
      </c>
      <c r="Q1120" s="41" t="inlineStr">
        <is>
          <t>Matched</t>
        </is>
      </c>
      <c r="R1120" s="27" t="inlineStr">
        <is>
          <t>Deductions: Oil: ₹72,999, Shortage: ₹2,370, Bardana: ₹3,225, Moisture: ₹4,327</t>
        </is>
      </c>
    </row>
    <row r="1121">
      <c r="A1121" s="20" t="n">
        <v>1120</v>
      </c>
      <c r="B1121" s="21" t="inlineStr">
        <is>
          <t>Reyansh Agro Industries</t>
        </is>
      </c>
      <c r="C1121" s="21" t="inlineStr">
        <is>
          <t>INWDMSD27/1100 / PO:0403</t>
        </is>
      </c>
      <c r="D1121" s="20" t="inlineStr">
        <is>
          <t>05-07-2026</t>
        </is>
      </c>
      <c r="E1121" s="37" t="n">
        <v>9.07</v>
      </c>
      <c r="F1121" s="38" t="n">
        <v>90.7</v>
      </c>
      <c r="G1121" s="39" t="n">
        <v>712085.7</v>
      </c>
      <c r="H1121" s="39" t="n">
        <v>712085.7</v>
      </c>
      <c r="I1121" s="39" t="n">
        <v>20345.30571428576</v>
      </c>
      <c r="J1121" s="39">
        <f>IF(E1121&gt;0, (G1121-I1121)/E1121, "")</f>
        <v/>
      </c>
      <c r="K1121" s="39">
        <f>IF(F1121&gt;0, (G1121-I1121)/F1121, "")</f>
        <v/>
      </c>
      <c r="L1121" s="40" t="n">
        <v>40.43</v>
      </c>
      <c r="M1121" s="39">
        <f>IF(AND(ISNUMBER(L1121), L1121&gt;0), (J1121/L1121)*42, "")</f>
        <v/>
      </c>
      <c r="N1121" s="39">
        <f>IF(M1121&lt;&gt;"", M1121/10, "")</f>
        <v/>
      </c>
      <c r="O1121" s="39">
        <f>M1121</f>
        <v/>
      </c>
      <c r="P1121" s="39">
        <f>IF(AND(M1121&lt;&gt;"", J1121&lt;&gt;""), M1121-J1121, "")</f>
        <v/>
      </c>
      <c r="Q1121" s="41" t="inlineStr">
        <is>
          <t>Matched</t>
        </is>
      </c>
      <c r="R1121" s="21" t="inlineStr">
        <is>
          <t>Deductions: Oil: ₹20,345</t>
        </is>
      </c>
    </row>
    <row r="1122">
      <c r="A1122" s="26" t="n">
        <v>1121</v>
      </c>
      <c r="B1122" s="27" t="inlineStr">
        <is>
          <t>Reyansh Agro Industries</t>
        </is>
      </c>
      <c r="C1122" s="27" t="inlineStr">
        <is>
          <t>INWDMSD27/1101 / PO:0403</t>
        </is>
      </c>
      <c r="D1122" s="26" t="inlineStr">
        <is>
          <t>05-07-2026</t>
        </is>
      </c>
      <c r="E1122" s="32" t="n">
        <v>8.58</v>
      </c>
      <c r="F1122" s="33" t="n">
        <v>85.8</v>
      </c>
      <c r="G1122" s="34" t="n">
        <v>674400.9</v>
      </c>
      <c r="H1122" s="34" t="n">
        <v>674400.9</v>
      </c>
      <c r="I1122" s="34" t="n">
        <v>18947.45385714285</v>
      </c>
      <c r="J1122" s="34">
        <f>IF(E1122&gt;0, (G1122-I1122)/E1122, "")</f>
        <v/>
      </c>
      <c r="K1122" s="34">
        <f>IF(F1122&gt;0, (G1122-I1122)/F1122, "")</f>
        <v/>
      </c>
      <c r="L1122" s="35" t="n">
        <v>40.5</v>
      </c>
      <c r="M1122" s="34">
        <f>IF(AND(ISNUMBER(L1122), L1122&gt;0), (J1122/L1122)*42, "")</f>
        <v/>
      </c>
      <c r="N1122" s="34">
        <f>IF(M1122&lt;&gt;"", M1122/10, "")</f>
        <v/>
      </c>
      <c r="O1122" s="34">
        <f>M1122</f>
        <v/>
      </c>
      <c r="P1122" s="34">
        <f>IF(AND(M1122&lt;&gt;"", J1122&lt;&gt;""), M1122-J1122, "")</f>
        <v/>
      </c>
      <c r="Q1122" s="41" t="inlineStr">
        <is>
          <t>Matched</t>
        </is>
      </c>
      <c r="R1122" s="27" t="inlineStr">
        <is>
          <t>Deductions: Oil: ₹18,947</t>
        </is>
      </c>
    </row>
    <row r="1123">
      <c r="A1123" s="20" t="n">
        <v>1122</v>
      </c>
      <c r="B1123" s="21" t="inlineStr">
        <is>
          <t>Reyansh Agro Industries</t>
        </is>
      </c>
      <c r="C1123" s="21" t="inlineStr">
        <is>
          <t>INWDMSD27/1102 / PO:0414</t>
        </is>
      </c>
      <c r="D1123" s="20" t="inlineStr">
        <is>
          <t>05-07-2026</t>
        </is>
      </c>
      <c r="E1123" s="37" t="n">
        <v>35.47</v>
      </c>
      <c r="F1123" s="38" t="n">
        <v>354.7</v>
      </c>
      <c r="G1123" s="39" t="n">
        <v>2780222.5</v>
      </c>
      <c r="H1123" s="39" t="n">
        <v>2780222.5</v>
      </c>
      <c r="I1123" s="39" t="n">
        <v>64209.90059523802</v>
      </c>
      <c r="J1123" s="39">
        <f>IF(E1123&gt;0, (G1123-I1123)/E1123, "")</f>
        <v/>
      </c>
      <c r="K1123" s="39">
        <f>IF(F1123&gt;0, (G1123-I1123)/F1123, "")</f>
        <v/>
      </c>
      <c r="L1123" s="40" t="n">
        <v>40.97</v>
      </c>
      <c r="M1123" s="39">
        <f>IF(AND(ISNUMBER(L1123), L1123&gt;0), (J1123/L1123)*42, "")</f>
        <v/>
      </c>
      <c r="N1123" s="39">
        <f>IF(M1123&lt;&gt;"", M1123/10, "")</f>
        <v/>
      </c>
      <c r="O1123" s="39">
        <f>M1123</f>
        <v/>
      </c>
      <c r="P1123" s="39">
        <f>IF(AND(M1123&lt;&gt;"", J1123&lt;&gt;""), M1123-J1123, "")</f>
        <v/>
      </c>
      <c r="Q1123" s="41" t="inlineStr">
        <is>
          <t>Matched</t>
        </is>
      </c>
      <c r="R1123" s="21" t="inlineStr">
        <is>
          <t>Deductions: Oil: ₹64,210</t>
        </is>
      </c>
    </row>
    <row r="1124">
      <c r="A1124" s="26" t="n">
        <v>1123</v>
      </c>
      <c r="B1124" s="27" t="inlineStr">
        <is>
          <t>Reyansh Agro Industries</t>
        </is>
      </c>
      <c r="C1124" s="27" t="inlineStr">
        <is>
          <t>INWDMSD27/1103 / PO:0414</t>
        </is>
      </c>
      <c r="D1124" s="26" t="inlineStr">
        <is>
          <t>05-07-2026</t>
        </is>
      </c>
      <c r="E1124" s="32" t="n">
        <v>40.73999999999999</v>
      </c>
      <c r="F1124" s="33" t="n">
        <v>407.4</v>
      </c>
      <c r="G1124" s="34" t="n">
        <v>3190252.5</v>
      </c>
      <c r="H1124" s="34" t="n">
        <v>3190252.5</v>
      </c>
      <c r="I1124" s="34" t="n">
        <v>78996.72857142851</v>
      </c>
      <c r="J1124" s="34">
        <f>IF(E1124&gt;0, (G1124-I1124)/E1124, "")</f>
        <v/>
      </c>
      <c r="K1124" s="34">
        <f>IF(F1124&gt;0, (G1124-I1124)/F1124, "")</f>
        <v/>
      </c>
      <c r="L1124" s="35" t="n">
        <v>40.92</v>
      </c>
      <c r="M1124" s="34">
        <f>IF(AND(ISNUMBER(L1124), L1124&gt;0), (J1124/L1124)*42, "")</f>
        <v/>
      </c>
      <c r="N1124" s="34">
        <f>IF(M1124&lt;&gt;"", M1124/10, "")</f>
        <v/>
      </c>
      <c r="O1124" s="34">
        <f>M1124</f>
        <v/>
      </c>
      <c r="P1124" s="34">
        <f>IF(AND(M1124&lt;&gt;"", J1124&lt;&gt;""), M1124-J1124, "")</f>
        <v/>
      </c>
      <c r="Q1124" s="41" t="inlineStr">
        <is>
          <t>Matched</t>
        </is>
      </c>
      <c r="R1124" s="27" t="inlineStr">
        <is>
          <t>Deductions: Oil: ₹78,997</t>
        </is>
      </c>
    </row>
    <row r="1125">
      <c r="A1125" s="20" t="n">
        <v>1124</v>
      </c>
      <c r="B1125" s="21" t="inlineStr">
        <is>
          <t>Reyansh Agro Industries</t>
        </is>
      </c>
      <c r="C1125" s="21" t="inlineStr">
        <is>
          <t>INWDMSD27/1104 / PO:0414</t>
        </is>
      </c>
      <c r="D1125" s="20" t="inlineStr">
        <is>
          <t>05-07-2026</t>
        </is>
      </c>
      <c r="E1125" s="37" t="n">
        <v>29.78</v>
      </c>
      <c r="F1125" s="38" t="n">
        <v>297.8</v>
      </c>
      <c r="G1125" s="39" t="n">
        <v>2331850</v>
      </c>
      <c r="H1125" s="39" t="n">
        <v>2331850</v>
      </c>
      <c r="I1125" s="39" t="n">
        <v>66069.08333333321</v>
      </c>
      <c r="J1125" s="39">
        <f>IF(E1125&gt;0, (G1125-I1125)/E1125, "")</f>
        <v/>
      </c>
      <c r="K1125" s="39">
        <f>IF(F1125&gt;0, (G1125-I1125)/F1125, "")</f>
        <v/>
      </c>
      <c r="L1125" s="40" t="n">
        <v>40.63</v>
      </c>
      <c r="M1125" s="39">
        <f>IF(AND(ISNUMBER(L1125), L1125&gt;0), (J1125/L1125)*42, "")</f>
        <v/>
      </c>
      <c r="N1125" s="39">
        <f>IF(M1125&lt;&gt;"", M1125/10, "")</f>
        <v/>
      </c>
      <c r="O1125" s="39">
        <f>M1125</f>
        <v/>
      </c>
      <c r="P1125" s="39">
        <f>IF(AND(M1125&lt;&gt;"", J1125&lt;&gt;""), M1125-J1125, "")</f>
        <v/>
      </c>
      <c r="Q1125" s="41" t="inlineStr">
        <is>
          <t>Matched</t>
        </is>
      </c>
      <c r="R1125" s="21" t="inlineStr">
        <is>
          <t>Deductions: Oil: ₹66,069</t>
        </is>
      </c>
    </row>
    <row r="1126">
      <c r="A1126" s="26" t="n">
        <v>1125</v>
      </c>
      <c r="B1126" s="27" t="inlineStr">
        <is>
          <t>Mittal And Sons</t>
        </is>
      </c>
      <c r="C1126" s="27" t="inlineStr">
        <is>
          <t>INWDMSD27/1105 / PO:0420</t>
        </is>
      </c>
      <c r="D1126" s="26" t="inlineStr">
        <is>
          <t>05-07-2026</t>
        </is>
      </c>
      <c r="E1126" s="32" t="n">
        <v>30.36</v>
      </c>
      <c r="F1126" s="33" t="n">
        <v>303.6</v>
      </c>
      <c r="G1126" s="34" t="n">
        <v>2395675</v>
      </c>
      <c r="H1126" s="34" t="n">
        <v>2395675</v>
      </c>
      <c r="I1126" s="34" t="n">
        <v>120801.8125</v>
      </c>
      <c r="J1126" s="34">
        <f>IF(E1126&gt;0, (G1126-I1126)/E1126, "")</f>
        <v/>
      </c>
      <c r="K1126" s="34">
        <f>IF(F1126&gt;0, (G1126-I1126)/F1126, "")</f>
        <v/>
      </c>
      <c r="L1126" s="35" t="n">
        <v>40.11</v>
      </c>
      <c r="M1126" s="34">
        <f>IF(AND(ISNUMBER(L1126), L1126&gt;0), (J1126/L1126)*42, "")</f>
        <v/>
      </c>
      <c r="N1126" s="34">
        <f>IF(M1126&lt;&gt;"", M1126/10, "")</f>
        <v/>
      </c>
      <c r="O1126" s="34">
        <f>M1126</f>
        <v/>
      </c>
      <c r="P1126" s="34">
        <f>IF(AND(M1126&lt;&gt;"", J1126&lt;&gt;""), M1126-J1126, "")</f>
        <v/>
      </c>
      <c r="Q1126" s="41" t="inlineStr">
        <is>
          <t>Matched</t>
        </is>
      </c>
      <c r="R1126" s="27" t="inlineStr">
        <is>
          <t>Deductions: Oil: ₹107,763, Bardana: ₹7,050</t>
        </is>
      </c>
    </row>
    <row r="1127">
      <c r="A1127" s="20" t="n">
        <v>1126</v>
      </c>
      <c r="B1127" s="21" t="inlineStr">
        <is>
          <t>Shubham Traders</t>
        </is>
      </c>
      <c r="C1127" s="21" t="inlineStr">
        <is>
          <t>INWDMSD27/1106 / PO:0424</t>
        </is>
      </c>
      <c r="D1127" s="20" t="inlineStr">
        <is>
          <t>05-07-2026</t>
        </is>
      </c>
      <c r="E1127" s="37" t="n">
        <v>30.32</v>
      </c>
      <c r="F1127" s="38" t="n">
        <v>303.2</v>
      </c>
      <c r="G1127" s="39" t="n">
        <v>2400415</v>
      </c>
      <c r="H1127" s="39" t="n">
        <v>2400415</v>
      </c>
      <c r="I1127" s="39" t="n">
        <v>159025.2317142858</v>
      </c>
      <c r="J1127" s="39">
        <f>IF(E1127&gt;0, (G1127-I1127)/E1127, "")</f>
        <v/>
      </c>
      <c r="K1127" s="39">
        <f>IF(F1127&gt;0, (G1127-I1127)/F1127, "")</f>
        <v/>
      </c>
      <c r="L1127" s="40" t="n">
        <v>39.54</v>
      </c>
      <c r="M1127" s="39">
        <f>IF(AND(ISNUMBER(L1127), L1127&gt;0), (J1127/L1127)*42, "")</f>
        <v/>
      </c>
      <c r="N1127" s="39">
        <f>IF(M1127&lt;&gt;"", M1127/10, "")</f>
        <v/>
      </c>
      <c r="O1127" s="39">
        <f>M1127</f>
        <v/>
      </c>
      <c r="P1127" s="39">
        <f>IF(AND(M1127&lt;&gt;"", J1127&lt;&gt;""), M1127-J1127, "")</f>
        <v/>
      </c>
      <c r="Q1127" s="41" t="inlineStr">
        <is>
          <t>Matched</t>
        </is>
      </c>
      <c r="R1127" s="21" t="inlineStr">
        <is>
          <t>Deductions: Oil: ₹140,539, Shortage: ₹5,135, Bardana: ₹7,590</t>
        </is>
      </c>
    </row>
    <row r="1128">
      <c r="A1128" s="26" t="n">
        <v>1127</v>
      </c>
      <c r="B1128" s="27" t="inlineStr">
        <is>
          <t>Jai Sri Rama Trading Company</t>
        </is>
      </c>
      <c r="C1128" s="27" t="inlineStr">
        <is>
          <t>INWDMSD27/1107 / PO:0425</t>
        </is>
      </c>
      <c r="D1128" s="26" t="inlineStr">
        <is>
          <t>05-07-2026</t>
        </is>
      </c>
      <c r="E1128" s="32" t="n">
        <v>24.48</v>
      </c>
      <c r="F1128" s="33" t="n">
        <v>244.8</v>
      </c>
      <c r="G1128" s="34" t="n">
        <v>1933525</v>
      </c>
      <c r="H1128" s="34" t="n">
        <v>1933525</v>
      </c>
      <c r="I1128" s="34" t="n">
        <v>112075.3589285714</v>
      </c>
      <c r="J1128" s="34">
        <f>IF(E1128&gt;0, (G1128-I1128)/E1128, "")</f>
        <v/>
      </c>
      <c r="K1128" s="34">
        <f>IF(F1128&gt;0, (G1128-I1128)/F1128, "")</f>
        <v/>
      </c>
      <c r="L1128" s="35" t="n">
        <v>39.75</v>
      </c>
      <c r="M1128" s="34">
        <f>IF(AND(ISNUMBER(L1128), L1128&gt;0), (J1128/L1128)*42, "")</f>
        <v/>
      </c>
      <c r="N1128" s="34">
        <f>IF(M1128&lt;&gt;"", M1128/10, "")</f>
        <v/>
      </c>
      <c r="O1128" s="34">
        <f>M1128</f>
        <v/>
      </c>
      <c r="P1128" s="34">
        <f>IF(AND(M1128&lt;&gt;"", J1128&lt;&gt;""), M1128-J1128, "")</f>
        <v/>
      </c>
      <c r="Q1128" s="41" t="inlineStr">
        <is>
          <t>Matched</t>
        </is>
      </c>
      <c r="R1128" s="27" t="inlineStr">
        <is>
          <t>Deductions: Oil: ₹103,540, Bardana: ₹4,475</t>
        </is>
      </c>
    </row>
    <row r="1129">
      <c r="A1129" s="20" t="n">
        <v>1128</v>
      </c>
      <c r="B1129" s="21" t="inlineStr">
        <is>
          <t>Reyansh Agro Industries</t>
        </is>
      </c>
      <c r="C1129" s="21" t="inlineStr">
        <is>
          <t>INWDMSD27/1108 / PO:0414</t>
        </is>
      </c>
      <c r="D1129" s="20" t="inlineStr">
        <is>
          <t>05-07-2026</t>
        </is>
      </c>
      <c r="E1129" s="37" t="n">
        <v>42.27</v>
      </c>
      <c r="F1129" s="38" t="n">
        <v>422.7</v>
      </c>
      <c r="G1129" s="39" t="n">
        <v>3319365</v>
      </c>
      <c r="H1129" s="39" t="n">
        <v>3319365</v>
      </c>
      <c r="I1129" s="39" t="n">
        <v>107038.1749999999</v>
      </c>
      <c r="J1129" s="39">
        <f>IF(E1129&gt;0, (G1129-I1129)/E1129, "")</f>
        <v/>
      </c>
      <c r="K1129" s="39">
        <f>IF(F1129&gt;0, (G1129-I1129)/F1129, "")</f>
        <v/>
      </c>
      <c r="L1129" s="40" t="n">
        <v>40.49</v>
      </c>
      <c r="M1129" s="39">
        <f>IF(AND(ISNUMBER(L1129), L1129&gt;0), (J1129/L1129)*42, "")</f>
        <v/>
      </c>
      <c r="N1129" s="39">
        <f>IF(M1129&lt;&gt;"", M1129/10, "")</f>
        <v/>
      </c>
      <c r="O1129" s="39">
        <f>M1129</f>
        <v/>
      </c>
      <c r="P1129" s="39">
        <f>IF(AND(M1129&lt;&gt;"", J1129&lt;&gt;""), M1129-J1129, "")</f>
        <v/>
      </c>
      <c r="Q1129" s="41" t="inlineStr">
        <is>
          <t>Matched</t>
        </is>
      </c>
      <c r="R1129" s="21" t="inlineStr">
        <is>
          <t>Deductions: Oil: ₹101,952, Shortage: ₹5,086</t>
        </is>
      </c>
    </row>
    <row r="1130">
      <c r="A1130" s="26" t="n">
        <v>1129</v>
      </c>
      <c r="B1130" s="27" t="inlineStr">
        <is>
          <t>Farmart Service Pvt Ltd</t>
        </is>
      </c>
      <c r="C1130" s="27" t="inlineStr">
        <is>
          <t>INWDMSD27/1109 / PO:0410</t>
        </is>
      </c>
      <c r="D1130" s="26" t="inlineStr">
        <is>
          <t>05-07-2026</t>
        </is>
      </c>
      <c r="E1130" s="32" t="n">
        <v>25</v>
      </c>
      <c r="F1130" s="33" t="n">
        <v>250</v>
      </c>
      <c r="G1130" s="34" t="n">
        <v>1980956.25</v>
      </c>
      <c r="H1130" s="34" t="n">
        <v>1968750</v>
      </c>
      <c r="I1130" s="34" t="n">
        <v>144955.625</v>
      </c>
      <c r="J1130" s="34">
        <f>IF(E1130&gt;0, (G1130-I1130)/E1130, "")</f>
        <v/>
      </c>
      <c r="K1130" s="34">
        <f>IF(F1130&gt;0, (G1130-I1130)/F1130, "")</f>
        <v/>
      </c>
      <c r="L1130" s="35" t="n">
        <v>39.32</v>
      </c>
      <c r="M1130" s="34">
        <f>IF(AND(ISNUMBER(L1130), L1130&gt;0), (J1130/L1130)*42, "")</f>
        <v/>
      </c>
      <c r="N1130" s="34">
        <f>IF(M1130&lt;&gt;"", M1130/10, "")</f>
        <v/>
      </c>
      <c r="O1130" s="34">
        <f>M1130</f>
        <v/>
      </c>
      <c r="P1130" s="34">
        <f>IF(AND(M1130&lt;&gt;"", J1130&lt;&gt;""), M1130-J1130, "")</f>
        <v/>
      </c>
      <c r="Q1130" s="36" t="inlineStr">
        <is>
          <t>Amount Discrepancy</t>
        </is>
      </c>
      <c r="R1130" s="27" t="inlineStr">
        <is>
          <t>Debit Y vs Lab AN diff: ₹-12,206.25 | Deductions: Oil: ₹125,625, Bardana: ₹6,140, Moisture: ₹8,466</t>
        </is>
      </c>
    </row>
    <row r="1131">
      <c r="A1131" s="20" t="n">
        <v>1130</v>
      </c>
      <c r="B1131" s="21" t="inlineStr">
        <is>
          <t>Reyansh Agro Industries</t>
        </is>
      </c>
      <c r="C1131" s="21" t="inlineStr">
        <is>
          <t>INWDMSD27/1110 / PO:0414</t>
        </is>
      </c>
      <c r="D1131" s="20" t="inlineStr">
        <is>
          <t>05-07-2026</t>
        </is>
      </c>
      <c r="E1131" s="37" t="n">
        <v>42.91</v>
      </c>
      <c r="F1131" s="38" t="n">
        <v>429.1</v>
      </c>
      <c r="G1131" s="39" t="n">
        <v>3359272.5</v>
      </c>
      <c r="H1131" s="39" t="n">
        <v>3359272.5</v>
      </c>
      <c r="I1131" s="39" t="n">
        <v>143168.9946428571</v>
      </c>
      <c r="J1131" s="39">
        <f>IF(E1131&gt;0, (G1131-I1131)/E1131, "")</f>
        <v/>
      </c>
      <c r="K1131" s="39">
        <f>IF(F1131&gt;0, (G1131-I1131)/F1131, "")</f>
        <v/>
      </c>
      <c r="L1131" s="40" t="n">
        <v>39.96</v>
      </c>
      <c r="M1131" s="39">
        <f>IF(AND(ISNUMBER(L1131), L1131&gt;0), (J1131/L1131)*42, "")</f>
        <v/>
      </c>
      <c r="N1131" s="39">
        <f>IF(M1131&lt;&gt;"", M1131/10, "")</f>
        <v/>
      </c>
      <c r="O1131" s="39">
        <f>M1131</f>
        <v/>
      </c>
      <c r="P1131" s="39">
        <f>IF(AND(M1131&lt;&gt;"", J1131&lt;&gt;""), M1131-J1131, "")</f>
        <v/>
      </c>
      <c r="Q1131" s="41" t="inlineStr">
        <is>
          <t>Matched</t>
        </is>
      </c>
      <c r="R1131" s="21" t="inlineStr">
        <is>
          <t>Deductions: Oil: ₹143,169</t>
        </is>
      </c>
    </row>
    <row r="1132">
      <c r="A1132" s="26" t="n">
        <v>1131</v>
      </c>
      <c r="B1132" s="27" t="inlineStr">
        <is>
          <t>Reyansh Agro Industries</t>
        </is>
      </c>
      <c r="C1132" s="27" t="inlineStr">
        <is>
          <t>INWDMSD27/1111 / PO:0416</t>
        </is>
      </c>
      <c r="D1132" s="26" t="inlineStr">
        <is>
          <t>05-07-2026</t>
        </is>
      </c>
      <c r="E1132" s="32" t="n">
        <v>34.86</v>
      </c>
      <c r="F1132" s="33" t="n">
        <v>348.6</v>
      </c>
      <c r="G1132" s="34" t="n">
        <v>2734837.5</v>
      </c>
      <c r="H1132" s="34" t="n">
        <v>2734837.5</v>
      </c>
      <c r="I1132" s="34" t="n">
        <v>88819.33928571451</v>
      </c>
      <c r="J1132" s="34">
        <f>IF(E1132&gt;0, (G1132-I1132)/E1132, "")</f>
        <v/>
      </c>
      <c r="K1132" s="34">
        <f>IF(F1132&gt;0, (G1132-I1132)/F1132, "")</f>
        <v/>
      </c>
      <c r="L1132" s="35" t="n">
        <v>40.4</v>
      </c>
      <c r="M1132" s="34">
        <f>IF(AND(ISNUMBER(L1132), L1132&gt;0), (J1132/L1132)*42, "")</f>
        <v/>
      </c>
      <c r="N1132" s="34">
        <f>IF(M1132&lt;&gt;"", M1132/10, "")</f>
        <v/>
      </c>
      <c r="O1132" s="34">
        <f>M1132</f>
        <v/>
      </c>
      <c r="P1132" s="34">
        <f>IF(AND(M1132&lt;&gt;"", J1132&lt;&gt;""), M1132-J1132, "")</f>
        <v/>
      </c>
      <c r="Q1132" s="41" t="inlineStr">
        <is>
          <t>Matched</t>
        </is>
      </c>
      <c r="R1132" s="27" t="inlineStr">
        <is>
          <t>Deductions: Oil: ₹87,254, Shortage: ₹1,565</t>
        </is>
      </c>
    </row>
    <row r="1133">
      <c r="A1133" s="20" t="n">
        <v>1132</v>
      </c>
      <c r="B1133" s="21" t="inlineStr">
        <is>
          <t>Reyansh Agro Industries</t>
        </is>
      </c>
      <c r="C1133" s="21" t="inlineStr">
        <is>
          <t>INWDMSD27/1112 / PO:0416</t>
        </is>
      </c>
      <c r="D1133" s="20" t="inlineStr">
        <is>
          <t>05-07-2026</t>
        </is>
      </c>
      <c r="E1133" s="37" t="n">
        <v>30.36</v>
      </c>
      <c r="F1133" s="38" t="n">
        <v>303.6</v>
      </c>
      <c r="G1133" s="39" t="n">
        <v>2374105</v>
      </c>
      <c r="H1133" s="39" t="n">
        <v>2374105</v>
      </c>
      <c r="I1133" s="39" t="n">
        <v>80267.35952380963</v>
      </c>
      <c r="J1133" s="39">
        <f>IF(E1133&gt;0, (G1133-I1133)/E1133, "")</f>
        <v/>
      </c>
      <c r="K1133" s="39">
        <f>IF(F1133&gt;0, (G1133-I1133)/F1133, "")</f>
        <v/>
      </c>
      <c r="L1133" s="40" t="n">
        <v>40.59</v>
      </c>
      <c r="M1133" s="39">
        <f>IF(AND(ISNUMBER(L1133), L1133&gt;0), (J1133/L1133)*42, "")</f>
        <v/>
      </c>
      <c r="N1133" s="39">
        <f>IF(M1133&lt;&gt;"", M1133/10, "")</f>
        <v/>
      </c>
      <c r="O1133" s="39">
        <f>M1133</f>
        <v/>
      </c>
      <c r="P1133" s="39">
        <f>IF(AND(M1133&lt;&gt;"", J1133&lt;&gt;""), M1133-J1133, "")</f>
        <v/>
      </c>
      <c r="Q1133" s="41" t="inlineStr">
        <is>
          <t>Matched</t>
        </is>
      </c>
      <c r="R1133" s="21" t="inlineStr">
        <is>
          <t>Deductions: Oil: ₹80,267</t>
        </is>
      </c>
    </row>
    <row r="1134">
      <c r="A1134" s="26" t="n">
        <v>1133</v>
      </c>
      <c r="B1134" s="27" t="inlineStr">
        <is>
          <t>Jai Sri Rama Trading Company</t>
        </is>
      </c>
      <c r="C1134" s="27" t="inlineStr">
        <is>
          <t>INWDMSD27/1113 / PO:0425</t>
        </is>
      </c>
      <c r="D1134" s="26" t="inlineStr">
        <is>
          <t>05-07-2026</t>
        </is>
      </c>
      <c r="E1134" s="32" t="n">
        <v>25.6</v>
      </c>
      <c r="F1134" s="33" t="n">
        <v>256</v>
      </c>
      <c r="G1134" s="34" t="n">
        <v>2023190</v>
      </c>
      <c r="H1134" s="34" t="n">
        <v>2023190</v>
      </c>
      <c r="I1134" s="34" t="n">
        <v>112303.8249047619</v>
      </c>
      <c r="J1134" s="34">
        <f>IF(E1134&gt;0, (G1134-I1134)/E1134, "")</f>
        <v/>
      </c>
      <c r="K1134" s="34">
        <f>IF(F1134&gt;0, (G1134-I1134)/F1134, "")</f>
        <v/>
      </c>
      <c r="L1134" s="35" t="n">
        <v>39.9</v>
      </c>
      <c r="M1134" s="34">
        <f>IF(AND(ISNUMBER(L1134), L1134&gt;0), (J1134/L1134)*42, "")</f>
        <v/>
      </c>
      <c r="N1134" s="34">
        <f>IF(M1134&lt;&gt;"", M1134/10, "")</f>
        <v/>
      </c>
      <c r="O1134" s="34">
        <f>M1134</f>
        <v/>
      </c>
      <c r="P1134" s="34">
        <f>IF(AND(M1134&lt;&gt;"", J1134&lt;&gt;""), M1134-J1134, "")</f>
        <v/>
      </c>
      <c r="Q1134" s="41" t="inlineStr">
        <is>
          <t>Matched</t>
        </is>
      </c>
      <c r="R1134" s="27" t="inlineStr">
        <is>
          <t>Deductions: Oil: ₹101,641, Shortage: ₹790, Bardana: ₹4,410</t>
        </is>
      </c>
    </row>
    <row r="1135">
      <c r="A1135" s="20" t="n">
        <v>1134</v>
      </c>
      <c r="B1135" s="21" t="inlineStr">
        <is>
          <t>Jai Sri Rama Trading Company</t>
        </is>
      </c>
      <c r="C1135" s="21" t="inlineStr">
        <is>
          <t>INWDMSD27/1114 / PO:0428</t>
        </is>
      </c>
      <c r="D1135" s="20" t="inlineStr">
        <is>
          <t>05-07-2026</t>
        </is>
      </c>
      <c r="E1135" s="37" t="n">
        <v>32.64</v>
      </c>
      <c r="F1135" s="38" t="n">
        <v>326.4</v>
      </c>
      <c r="G1135" s="39" t="n">
        <v>2480816.49</v>
      </c>
      <c r="H1135" s="39" t="n">
        <v>2480816.49</v>
      </c>
      <c r="I1135" s="39" t="n">
        <v>537</v>
      </c>
      <c r="J1135" s="39">
        <f>IF(E1135&gt;0, (G1135-I1135)/E1135, "")</f>
        <v/>
      </c>
      <c r="K1135" s="39">
        <f>IF(F1135&gt;0, (G1135-I1135)/F1135, "")</f>
        <v/>
      </c>
      <c r="L1135" s="40" t="n">
        <v>40.34</v>
      </c>
      <c r="M1135" s="39">
        <f>IF(AND(ISNUMBER(L1135), L1135&gt;0), (J1135/L1135)*42, "")</f>
        <v/>
      </c>
      <c r="N1135" s="39">
        <f>IF(M1135&lt;&gt;"", M1135/10, "")</f>
        <v/>
      </c>
      <c r="O1135" s="39">
        <f>M1135</f>
        <v/>
      </c>
      <c r="P1135" s="39">
        <f>IF(AND(M1135&lt;&gt;"", J1135&lt;&gt;""), M1135-J1135, "")</f>
        <v/>
      </c>
      <c r="Q1135" s="41" t="inlineStr">
        <is>
          <t>Matched</t>
        </is>
      </c>
      <c r="R1135" s="21" t="inlineStr">
        <is>
          <t>Deductions: Bardana: ₹537</t>
        </is>
      </c>
    </row>
    <row r="1136">
      <c r="A1136" s="26" t="n">
        <v>1135</v>
      </c>
      <c r="B1136" s="27" t="inlineStr">
        <is>
          <t>Reyansh Agro Industries</t>
        </is>
      </c>
      <c r="C1136" s="27" t="inlineStr">
        <is>
          <t>INWDMSD27/1115 / PO:0416</t>
        </is>
      </c>
      <c r="D1136" s="26" t="inlineStr">
        <is>
          <t>06-07-2026</t>
        </is>
      </c>
      <c r="E1136" s="32" t="n">
        <v>30.32</v>
      </c>
      <c r="F1136" s="33" t="n">
        <v>303.2</v>
      </c>
      <c r="G1136" s="34" t="n">
        <v>2375670</v>
      </c>
      <c r="H1136" s="34" t="n">
        <v>2375670</v>
      </c>
      <c r="I1136" s="34" t="n">
        <v>122177.3142857141</v>
      </c>
      <c r="J1136" s="34">
        <f>IF(E1136&gt;0, (G1136-I1136)/E1136, "")</f>
        <v/>
      </c>
      <c r="K1136" s="34">
        <f>IF(F1136&gt;0, (G1136-I1136)/F1136, "")</f>
        <v/>
      </c>
      <c r="L1136" s="35" t="n">
        <v>39.71</v>
      </c>
      <c r="M1136" s="34">
        <f>IF(AND(ISNUMBER(L1136), L1136&gt;0), (J1136/L1136)*42, "")</f>
        <v/>
      </c>
      <c r="N1136" s="34">
        <f>IF(M1136&lt;&gt;"", M1136/10, "")</f>
        <v/>
      </c>
      <c r="O1136" s="34">
        <f>M1136</f>
        <v/>
      </c>
      <c r="P1136" s="34">
        <f>IF(AND(M1136&lt;&gt;"", J1136&lt;&gt;""), M1136-J1136, "")</f>
        <v/>
      </c>
      <c r="Q1136" s="41" t="inlineStr">
        <is>
          <t>Matched</t>
        </is>
      </c>
      <c r="R1136" s="27" t="inlineStr">
        <is>
          <t>Deductions: Oil: ₹122,177</t>
        </is>
      </c>
    </row>
    <row r="1137">
      <c r="A1137" s="20" t="n">
        <v>1136</v>
      </c>
      <c r="B1137" s="21" t="inlineStr">
        <is>
          <t>Reyansh Agro Industries</t>
        </is>
      </c>
      <c r="C1137" s="21" t="inlineStr">
        <is>
          <t>INWDMSD27/1116 / PO:0416</t>
        </is>
      </c>
      <c r="D1137" s="20" t="inlineStr">
        <is>
          <t>06-07-2026</t>
        </is>
      </c>
      <c r="E1137" s="37" t="n">
        <v>42.14</v>
      </c>
      <c r="F1137" s="38" t="n">
        <v>421.4</v>
      </c>
      <c r="G1137" s="39" t="n">
        <v>3292760</v>
      </c>
      <c r="H1137" s="39" t="n">
        <v>3292760</v>
      </c>
      <c r="I1137" s="39" t="n">
        <v>166205.9809523807</v>
      </c>
      <c r="J1137" s="39">
        <f>IF(E1137&gt;0, (G1137-I1137)/E1137, "")</f>
        <v/>
      </c>
      <c r="K1137" s="39">
        <f>IF(F1137&gt;0, (G1137-I1137)/F1137, "")</f>
        <v/>
      </c>
      <c r="L1137" s="40" t="n">
        <v>39.75</v>
      </c>
      <c r="M1137" s="39">
        <f>IF(AND(ISNUMBER(L1137), L1137&gt;0), (J1137/L1137)*42, "")</f>
        <v/>
      </c>
      <c r="N1137" s="39">
        <f>IF(M1137&lt;&gt;"", M1137/10, "")</f>
        <v/>
      </c>
      <c r="O1137" s="39">
        <f>M1137</f>
        <v/>
      </c>
      <c r="P1137" s="39">
        <f>IF(AND(M1137&lt;&gt;"", J1137&lt;&gt;""), M1137-J1137, "")</f>
        <v/>
      </c>
      <c r="Q1137" s="41" t="inlineStr">
        <is>
          <t>Matched</t>
        </is>
      </c>
      <c r="R1137" s="21" t="inlineStr">
        <is>
          <t>Deductions: Oil: ₹166,206</t>
        </is>
      </c>
    </row>
    <row r="1138">
      <c r="A1138" s="26" t="n">
        <v>1137</v>
      </c>
      <c r="B1138" s="27" t="inlineStr">
        <is>
          <t>Mittal Trading Company</t>
        </is>
      </c>
      <c r="C1138" s="27" t="inlineStr">
        <is>
          <t>INWDMSD27/1117 / PO:0427</t>
        </is>
      </c>
      <c r="D1138" s="26" t="inlineStr">
        <is>
          <t>06-07-2026</t>
        </is>
      </c>
      <c r="E1138" s="32" t="n">
        <v>15.2</v>
      </c>
      <c r="F1138" s="33" t="n">
        <v>152</v>
      </c>
      <c r="G1138" s="34" t="n">
        <v>1197000</v>
      </c>
      <c r="H1138" s="34" t="n">
        <v>1197000</v>
      </c>
      <c r="I1138" s="34" t="n">
        <v>60737.47000000007</v>
      </c>
      <c r="J1138" s="34">
        <f>IF(E1138&gt;0, (G1138-I1138)/E1138, "")</f>
        <v/>
      </c>
      <c r="K1138" s="34">
        <f>IF(F1138&gt;0, (G1138-I1138)/F1138, "")</f>
        <v/>
      </c>
      <c r="L1138" s="35" t="n">
        <v>40.12</v>
      </c>
      <c r="M1138" s="34">
        <f>IF(AND(ISNUMBER(L1138), L1138&gt;0), (J1138/L1138)*42, "")</f>
        <v/>
      </c>
      <c r="N1138" s="34">
        <f>IF(M1138&lt;&gt;"", M1138/10, "")</f>
        <v/>
      </c>
      <c r="O1138" s="34">
        <f>M1138</f>
        <v/>
      </c>
      <c r="P1138" s="34">
        <f>IF(AND(M1138&lt;&gt;"", J1138&lt;&gt;""), M1138-J1138, "")</f>
        <v/>
      </c>
      <c r="Q1138" s="41" t="inlineStr">
        <is>
          <t>Matched</t>
        </is>
      </c>
      <c r="R1138" s="27" t="inlineStr">
        <is>
          <t>Deductions: Oil: ₹53,559, Bardana: ₹2,750, Moisture: ₹1,796</t>
        </is>
      </c>
    </row>
    <row r="1139">
      <c r="A1139" s="20" t="n">
        <v>1138</v>
      </c>
      <c r="B1139" s="21" t="inlineStr">
        <is>
          <t>Reyansh Agro Industries</t>
        </is>
      </c>
      <c r="C1139" s="21" t="inlineStr">
        <is>
          <t>INWDMSD27/1118 / PO:0416</t>
        </is>
      </c>
      <c r="D1139" s="20" t="inlineStr">
        <is>
          <t>06-07-2026</t>
        </is>
      </c>
      <c r="E1139" s="37" t="n">
        <v>26.34</v>
      </c>
      <c r="F1139" s="38" t="n">
        <v>263.4</v>
      </c>
      <c r="G1139" s="39" t="n">
        <v>2059540</v>
      </c>
      <c r="H1139" s="39" t="n">
        <v>2059540</v>
      </c>
      <c r="I1139" s="39" t="n">
        <v>74535.73333333348</v>
      </c>
      <c r="J1139" s="39">
        <f>IF(E1139&gt;0, (G1139-I1139)/E1139, "")</f>
        <v/>
      </c>
      <c r="K1139" s="39">
        <f>IF(F1139&gt;0, (G1139-I1139)/F1139, "")</f>
        <v/>
      </c>
      <c r="L1139" s="40" t="n">
        <v>40.31</v>
      </c>
      <c r="M1139" s="39">
        <f>IF(AND(ISNUMBER(L1139), L1139&gt;0), (J1139/L1139)*42, "")</f>
        <v/>
      </c>
      <c r="N1139" s="39">
        <f>IF(M1139&lt;&gt;"", M1139/10, "")</f>
        <v/>
      </c>
      <c r="O1139" s="39">
        <f>M1139</f>
        <v/>
      </c>
      <c r="P1139" s="39">
        <f>IF(AND(M1139&lt;&gt;"", J1139&lt;&gt;""), M1139-J1139, "")</f>
        <v/>
      </c>
      <c r="Q1139" s="41" t="inlineStr">
        <is>
          <t>Matched</t>
        </is>
      </c>
      <c r="R1139" s="21" t="inlineStr">
        <is>
          <t>Deductions: Oil: ₹74,536</t>
        </is>
      </c>
    </row>
    <row r="1140">
      <c r="A1140" s="26" t="n">
        <v>1139</v>
      </c>
      <c r="B1140" s="27" t="inlineStr">
        <is>
          <t>Reyansh Agro Industries</t>
        </is>
      </c>
      <c r="C1140" s="27" t="inlineStr">
        <is>
          <t>INWDMSD27/1119 / PO:0416</t>
        </is>
      </c>
      <c r="D1140" s="26" t="inlineStr">
        <is>
          <t>06-07-2026</t>
        </is>
      </c>
      <c r="E1140" s="32" t="n">
        <v>29.54</v>
      </c>
      <c r="F1140" s="33" t="n">
        <v>295.4</v>
      </c>
      <c r="G1140" s="34" t="n">
        <v>2309940</v>
      </c>
      <c r="H1140" s="34" t="n">
        <v>2309940</v>
      </c>
      <c r="I1140" s="34" t="n">
        <v>108347.1857142857</v>
      </c>
      <c r="J1140" s="34">
        <f>IF(E1140&gt;0, (G1140-I1140)/E1140, "")</f>
        <v/>
      </c>
      <c r="K1140" s="34">
        <f>IF(F1140&gt;0, (G1140-I1140)/F1140, "")</f>
        <v/>
      </c>
      <c r="L1140" s="35" t="n">
        <v>39.64</v>
      </c>
      <c r="M1140" s="34">
        <f>IF(AND(ISNUMBER(L1140), L1140&gt;0), (J1140/L1140)*42, "")</f>
        <v/>
      </c>
      <c r="N1140" s="34">
        <f>IF(M1140&lt;&gt;"", M1140/10, "")</f>
        <v/>
      </c>
      <c r="O1140" s="34">
        <f>M1140</f>
        <v/>
      </c>
      <c r="P1140" s="34">
        <f>IF(AND(M1140&lt;&gt;"", J1140&lt;&gt;""), M1140-J1140, "")</f>
        <v/>
      </c>
      <c r="Q1140" s="41" t="inlineStr">
        <is>
          <t>Matched</t>
        </is>
      </c>
      <c r="R1140" s="27" t="inlineStr">
        <is>
          <t>Deductions: Oil: ₹108,347</t>
        </is>
      </c>
    </row>
    <row r="1141">
      <c r="A1141" s="20" t="n">
        <v>1140</v>
      </c>
      <c r="B1141" s="21" t="inlineStr">
        <is>
          <t>Reyansh Agro Industries</t>
        </is>
      </c>
      <c r="C1141" s="21" t="inlineStr">
        <is>
          <t>INWDMSD27/1120 / PO:0426</t>
        </is>
      </c>
      <c r="D1141" s="20" t="inlineStr">
        <is>
          <t>06-07-2026</t>
        </is>
      </c>
      <c r="E1141" s="37" t="n">
        <v>31.05</v>
      </c>
      <c r="F1141" s="38" t="n">
        <v>310.5</v>
      </c>
      <c r="G1141" s="39" t="n">
        <v>2428420.5</v>
      </c>
      <c r="H1141" s="39" t="n">
        <v>2428420.5</v>
      </c>
      <c r="I1141" s="39" t="n">
        <v>130672.1507142856</v>
      </c>
      <c r="J1141" s="39">
        <f>IF(E1141&gt;0, (G1141-I1141)/E1141, "")</f>
        <v/>
      </c>
      <c r="K1141" s="39">
        <f>IF(F1141&gt;0, (G1141-I1141)/F1141, "")</f>
        <v/>
      </c>
      <c r="L1141" s="40" t="n">
        <v>39.73</v>
      </c>
      <c r="M1141" s="39">
        <f>IF(AND(ISNUMBER(L1141), L1141&gt;0), (J1141/L1141)*42, "")</f>
        <v/>
      </c>
      <c r="N1141" s="39">
        <f>IF(M1141&lt;&gt;"", M1141/10, "")</f>
        <v/>
      </c>
      <c r="O1141" s="39">
        <f>M1141</f>
        <v/>
      </c>
      <c r="P1141" s="39">
        <f>IF(AND(M1141&lt;&gt;"", J1141&lt;&gt;""), M1141-J1141, "")</f>
        <v/>
      </c>
      <c r="Q1141" s="41" t="inlineStr">
        <is>
          <t>Matched</t>
        </is>
      </c>
      <c r="R1141" s="21" t="inlineStr">
        <is>
          <t>Deductions: Oil: ₹130,672</t>
        </is>
      </c>
    </row>
    <row r="1142">
      <c r="A1142" s="26" t="n">
        <v>1141</v>
      </c>
      <c r="B1142" s="27" t="inlineStr">
        <is>
          <t>Reyansh Agro Industries</t>
        </is>
      </c>
      <c r="C1142" s="27" t="inlineStr">
        <is>
          <t>INWDMSD27/1121 / PO:0426</t>
        </is>
      </c>
      <c r="D1142" s="26" t="inlineStr">
        <is>
          <t>06-07-2026</t>
        </is>
      </c>
      <c r="E1142" s="32" t="n">
        <v>6.5</v>
      </c>
      <c r="F1142" s="33" t="n">
        <v>65</v>
      </c>
      <c r="G1142" s="34" t="n">
        <v>508625</v>
      </c>
      <c r="H1142" s="34" t="n">
        <v>508625</v>
      </c>
      <c r="I1142" s="34" t="n">
        <v>23493.63095238093</v>
      </c>
      <c r="J1142" s="34">
        <f>IF(E1142&gt;0, (G1142-I1142)/E1142, "")</f>
        <v/>
      </c>
      <c r="K1142" s="34">
        <f>IF(F1142&gt;0, (G1142-I1142)/F1142, "")</f>
        <v/>
      </c>
      <c r="L1142" s="35" t="n">
        <v>39.73</v>
      </c>
      <c r="M1142" s="34">
        <f>IF(AND(ISNUMBER(L1142), L1142&gt;0), (J1142/L1142)*42, "")</f>
        <v/>
      </c>
      <c r="N1142" s="34">
        <f>IF(M1142&lt;&gt;"", M1142/10, "")</f>
        <v/>
      </c>
      <c r="O1142" s="34">
        <f>M1142</f>
        <v/>
      </c>
      <c r="P1142" s="34">
        <f>IF(AND(M1142&lt;&gt;"", J1142&lt;&gt;""), M1142-J1142, "")</f>
        <v/>
      </c>
      <c r="Q1142" s="41" t="inlineStr">
        <is>
          <t>Matched</t>
        </is>
      </c>
      <c r="R1142" s="27" t="inlineStr">
        <is>
          <t>Deductions: Oil: ₹23,494</t>
        </is>
      </c>
    </row>
    <row r="1143">
      <c r="A1143" s="20" t="n">
        <v>1142</v>
      </c>
      <c r="B1143" s="21" t="inlineStr">
        <is>
          <t>Reyansh Agro Industries</t>
        </is>
      </c>
      <c r="C1143" s="21" t="inlineStr">
        <is>
          <t>INWDMSD27/1121 / PO:0416</t>
        </is>
      </c>
      <c r="D1143" s="20" t="inlineStr">
        <is>
          <t>06-07-2026</t>
        </is>
      </c>
      <c r="E1143" s="37" t="n">
        <v>23.75</v>
      </c>
      <c r="F1143" s="38" t="n">
        <v>237.5</v>
      </c>
      <c r="G1143" s="39" t="n">
        <v>1857487.5</v>
      </c>
      <c r="H1143" s="39" t="n">
        <v>1857487.5</v>
      </c>
      <c r="I1143" s="39" t="n">
        <v>85798.23214285704</v>
      </c>
      <c r="J1143" s="39">
        <f>IF(E1143&gt;0, (G1143-I1143)/E1143, "")</f>
        <v/>
      </c>
      <c r="K1143" s="39">
        <f>IF(F1143&gt;0, (G1143-I1143)/F1143, "")</f>
        <v/>
      </c>
      <c r="L1143" s="40" t="n">
        <v>39.73</v>
      </c>
      <c r="M1143" s="39">
        <f>IF(AND(ISNUMBER(L1143), L1143&gt;0), (J1143/L1143)*42, "")</f>
        <v/>
      </c>
      <c r="N1143" s="39">
        <f>IF(M1143&lt;&gt;"", M1143/10, "")</f>
        <v/>
      </c>
      <c r="O1143" s="39">
        <f>M1143</f>
        <v/>
      </c>
      <c r="P1143" s="39">
        <f>IF(AND(M1143&lt;&gt;"", J1143&lt;&gt;""), M1143-J1143, "")</f>
        <v/>
      </c>
      <c r="Q1143" s="41" t="inlineStr">
        <is>
          <t>Matched</t>
        </is>
      </c>
      <c r="R1143" s="21" t="inlineStr">
        <is>
          <t>Deductions: Oil: ₹85,798</t>
        </is>
      </c>
    </row>
    <row r="1144">
      <c r="A1144" s="26" t="n">
        <v>1143</v>
      </c>
      <c r="B1144" s="27" t="inlineStr">
        <is>
          <t>Reyansh Agro Industries</t>
        </is>
      </c>
      <c r="C1144" s="27" t="inlineStr">
        <is>
          <t>INWDMSD27/1122 / PO:0426</t>
        </is>
      </c>
      <c r="D1144" s="26" t="inlineStr">
        <is>
          <t>06-07-2026</t>
        </is>
      </c>
      <c r="E1144" s="32" t="n">
        <v>31.08</v>
      </c>
      <c r="F1144" s="33" t="n">
        <v>310.8</v>
      </c>
      <c r="G1144" s="34" t="n">
        <v>2430766.8</v>
      </c>
      <c r="H1144" s="34" t="n">
        <v>2430766.8</v>
      </c>
      <c r="I1144" s="34" t="n">
        <v>115172.0460000001</v>
      </c>
      <c r="J1144" s="34">
        <f>IF(E1144&gt;0, (G1144-I1144)/E1144, "")</f>
        <v/>
      </c>
      <c r="K1144" s="34">
        <f>IF(F1144&gt;0, (G1144-I1144)/F1144, "")</f>
        <v/>
      </c>
      <c r="L1144" s="35" t="n">
        <v>39.52</v>
      </c>
      <c r="M1144" s="34">
        <f>IF(AND(ISNUMBER(L1144), L1144&gt;0), (J1144/L1144)*42, "")</f>
        <v/>
      </c>
      <c r="N1144" s="34">
        <f>IF(M1144&lt;&gt;"", M1144/10, "")</f>
        <v/>
      </c>
      <c r="O1144" s="34">
        <f>M1144</f>
        <v/>
      </c>
      <c r="P1144" s="34">
        <f>IF(AND(M1144&lt;&gt;"", J1144&lt;&gt;""), M1144-J1144, "")</f>
        <v/>
      </c>
      <c r="Q1144" s="41" t="inlineStr">
        <is>
          <t>Matched</t>
        </is>
      </c>
      <c r="R1144" s="27" t="inlineStr">
        <is>
          <t>Deductions: Oil: ₹115,172</t>
        </is>
      </c>
    </row>
    <row r="1145">
      <c r="A1145" s="20" t="n">
        <v>1144</v>
      </c>
      <c r="B1145" s="21" t="inlineStr">
        <is>
          <t>Reyansh Agro Industries</t>
        </is>
      </c>
      <c r="C1145" s="21" t="inlineStr">
        <is>
          <t>INWDMSD27/1123 / PO:0426</t>
        </is>
      </c>
      <c r="D1145" s="20" t="inlineStr">
        <is>
          <t>07-07-2026</t>
        </is>
      </c>
      <c r="E1145" s="37" t="n">
        <v>35.62</v>
      </c>
      <c r="F1145" s="38" t="n">
        <v>356.2</v>
      </c>
      <c r="G1145" s="39" t="n">
        <v>2788968.6</v>
      </c>
      <c r="H1145" s="39" t="n">
        <v>2788968.6</v>
      </c>
      <c r="I1145" s="39" t="n">
        <v>125503.587</v>
      </c>
      <c r="J1145" s="39">
        <f>IF(E1145&gt;0, (G1145-I1145)/E1145, "")</f>
        <v/>
      </c>
      <c r="K1145" s="39">
        <f>IF(F1145&gt;0, (G1145-I1145)/F1145, "")</f>
        <v/>
      </c>
      <c r="L1145" s="40" t="n">
        <v>39.7</v>
      </c>
      <c r="M1145" s="39">
        <f>IF(AND(ISNUMBER(L1145), L1145&gt;0), (J1145/L1145)*42, "")</f>
        <v/>
      </c>
      <c r="N1145" s="39">
        <f>IF(M1145&lt;&gt;"", M1145/10, "")</f>
        <v/>
      </c>
      <c r="O1145" s="39">
        <f>M1145</f>
        <v/>
      </c>
      <c r="P1145" s="39">
        <f>IF(AND(M1145&lt;&gt;"", J1145&lt;&gt;""), M1145-J1145, "")</f>
        <v/>
      </c>
      <c r="Q1145" s="41" t="inlineStr">
        <is>
          <t>Matched</t>
        </is>
      </c>
      <c r="R1145" s="21" t="inlineStr">
        <is>
          <t>Deductions: Oil: ₹125,504</t>
        </is>
      </c>
    </row>
    <row r="1146">
      <c r="A1146" s="26" t="n">
        <v>1145</v>
      </c>
      <c r="B1146" s="27" t="inlineStr">
        <is>
          <t>Reyansh Agro Industries</t>
        </is>
      </c>
      <c r="C1146" s="27" t="inlineStr">
        <is>
          <t>INWDMSD27/1124 / PO:0426</t>
        </is>
      </c>
      <c r="D1146" s="26" t="inlineStr">
        <is>
          <t>07-07-2026</t>
        </is>
      </c>
      <c r="E1146" s="32" t="n">
        <v>29.92</v>
      </c>
      <c r="F1146" s="33" t="n">
        <v>299.2</v>
      </c>
      <c r="G1146" s="34" t="n">
        <v>2345517.9</v>
      </c>
      <c r="H1146" s="34" t="n">
        <v>2345517.9</v>
      </c>
      <c r="I1146" s="34" t="n">
        <v>109681.145357143</v>
      </c>
      <c r="J1146" s="34">
        <f>IF(E1146&gt;0, (G1146-I1146)/E1146, "")</f>
        <v/>
      </c>
      <c r="K1146" s="34">
        <f>IF(F1146&gt;0, (G1146-I1146)/F1146, "")</f>
        <v/>
      </c>
      <c r="L1146" s="35" t="n">
        <v>39.82</v>
      </c>
      <c r="M1146" s="34">
        <f>IF(AND(ISNUMBER(L1146), L1146&gt;0), (J1146/L1146)*42, "")</f>
        <v/>
      </c>
      <c r="N1146" s="34">
        <f>IF(M1146&lt;&gt;"", M1146/10, "")</f>
        <v/>
      </c>
      <c r="O1146" s="34">
        <f>M1146</f>
        <v/>
      </c>
      <c r="P1146" s="34">
        <f>IF(AND(M1146&lt;&gt;"", J1146&lt;&gt;""), M1146-J1146, "")</f>
        <v/>
      </c>
      <c r="Q1146" s="41" t="inlineStr">
        <is>
          <t>Matched</t>
        </is>
      </c>
      <c r="R1146" s="27" t="inlineStr">
        <is>
          <t>Deductions: Oil: ₹108,899, Shortage: ₹782</t>
        </is>
      </c>
    </row>
    <row r="1147">
      <c r="A1147" s="20" t="n">
        <v>1146</v>
      </c>
      <c r="B1147" s="21" t="inlineStr">
        <is>
          <t>Reyansh Agro Industries</t>
        </is>
      </c>
      <c r="C1147" s="21" t="inlineStr">
        <is>
          <t>INWDMSD27/1126 / PO:0426</t>
        </is>
      </c>
      <c r="D1147" s="20" t="inlineStr">
        <is>
          <t>07-07-2026</t>
        </is>
      </c>
      <c r="E1147" s="37" t="n">
        <v>42.21</v>
      </c>
      <c r="F1147" s="38" t="n">
        <v>422.1</v>
      </c>
      <c r="G1147" s="39" t="n">
        <v>3298115.7</v>
      </c>
      <c r="H1147" s="39" t="n">
        <v>3298115.7</v>
      </c>
      <c r="I1147" s="39" t="n">
        <v>100514.0022857144</v>
      </c>
      <c r="J1147" s="39">
        <f>IF(E1147&gt;0, (G1147-I1147)/E1147, "")</f>
        <v/>
      </c>
      <c r="K1147" s="39">
        <f>IF(F1147&gt;0, (G1147-I1147)/F1147, "")</f>
        <v/>
      </c>
      <c r="L1147" s="40" t="n">
        <v>40.41</v>
      </c>
      <c r="M1147" s="39">
        <f>IF(AND(ISNUMBER(L1147), L1147&gt;0), (J1147/L1147)*42, "")</f>
        <v/>
      </c>
      <c r="N1147" s="39">
        <f>IF(M1147&lt;&gt;"", M1147/10, "")</f>
        <v/>
      </c>
      <c r="O1147" s="39">
        <f>M1147</f>
        <v/>
      </c>
      <c r="P1147" s="39">
        <f>IF(AND(M1147&lt;&gt;"", J1147&lt;&gt;""), M1147-J1147, "")</f>
        <v/>
      </c>
      <c r="Q1147" s="41" t="inlineStr">
        <is>
          <t>Matched</t>
        </is>
      </c>
      <c r="R1147" s="21" t="inlineStr">
        <is>
          <t>Deductions: Oil: ₹100,514</t>
        </is>
      </c>
    </row>
    <row r="1148">
      <c r="A1148" s="26" t="n">
        <v>1147</v>
      </c>
      <c r="B1148" s="27" t="inlineStr">
        <is>
          <t>Shyam Lal Mukesh Kumar</t>
        </is>
      </c>
      <c r="C1148" s="27" t="inlineStr">
        <is>
          <t>INWDMSD27/1125 / PO:0422</t>
        </is>
      </c>
      <c r="D1148" s="26" t="inlineStr">
        <is>
          <t>07-07-2026</t>
        </is>
      </c>
      <c r="E1148" s="32" t="n">
        <v>29.31</v>
      </c>
      <c r="F1148" s="33" t="n">
        <v>293.1</v>
      </c>
      <c r="G1148" s="34" t="n">
        <v>2323125</v>
      </c>
      <c r="H1148" s="34" t="n">
        <v>2323125</v>
      </c>
      <c r="I1148" s="34" t="n">
        <v>201245.0300000001</v>
      </c>
      <c r="J1148" s="34">
        <f>IF(E1148&gt;0, (G1148-I1148)/E1148, "")</f>
        <v/>
      </c>
      <c r="K1148" s="34">
        <f>IF(F1148&gt;0, (G1148-I1148)/F1148, "")</f>
        <v/>
      </c>
      <c r="L1148" s="35" t="n">
        <v>39.12</v>
      </c>
      <c r="M1148" s="34">
        <f>IF(AND(ISNUMBER(L1148), L1148&gt;0), (J1148/L1148)*42, "")</f>
        <v/>
      </c>
      <c r="N1148" s="34">
        <f>IF(M1148&lt;&gt;"", M1148/10, "")</f>
        <v/>
      </c>
      <c r="O1148" s="34">
        <f>M1148</f>
        <v/>
      </c>
      <c r="P1148" s="34">
        <f>IF(AND(M1148&lt;&gt;"", J1148&lt;&gt;""), M1148-J1148, "")</f>
        <v/>
      </c>
      <c r="Q1148" s="41" t="inlineStr">
        <is>
          <t>Matched</t>
        </is>
      </c>
      <c r="R1148" s="27" t="inlineStr">
        <is>
          <t>Deductions: Oil: ₹159,236, Shortage: ₹14,962, Bardana: ₹3,815</t>
        </is>
      </c>
    </row>
    <row r="1149">
      <c r="A1149" s="20" t="n">
        <v>1148</v>
      </c>
      <c r="B1149" s="21" t="inlineStr">
        <is>
          <t>Reyansh Agro Industries</t>
        </is>
      </c>
      <c r="C1149" s="21" t="inlineStr">
        <is>
          <t>INWDMSD27/1127 / PO:0426</t>
        </is>
      </c>
      <c r="D1149" s="20" t="inlineStr">
        <is>
          <t>07-07-2026</t>
        </is>
      </c>
      <c r="E1149" s="37" t="n">
        <v>30.29</v>
      </c>
      <c r="F1149" s="38" t="n">
        <v>302.9</v>
      </c>
      <c r="G1149" s="39" t="n">
        <v>2374455.6</v>
      </c>
      <c r="H1149" s="39" t="n">
        <v>2374455.6</v>
      </c>
      <c r="I1149" s="39" t="n">
        <v>69676.17171428565</v>
      </c>
      <c r="J1149" s="39">
        <f>IF(E1149&gt;0, (G1149-I1149)/E1149, "")</f>
        <v/>
      </c>
      <c r="K1149" s="39">
        <f>IF(F1149&gt;0, (G1149-I1149)/F1149, "")</f>
        <v/>
      </c>
      <c r="L1149" s="40" t="n">
        <v>40.52</v>
      </c>
      <c r="M1149" s="39">
        <f>IF(AND(ISNUMBER(L1149), L1149&gt;0), (J1149/L1149)*42, "")</f>
        <v/>
      </c>
      <c r="N1149" s="39">
        <f>IF(M1149&lt;&gt;"", M1149/10, "")</f>
        <v/>
      </c>
      <c r="O1149" s="39">
        <f>M1149</f>
        <v/>
      </c>
      <c r="P1149" s="39">
        <f>IF(AND(M1149&lt;&gt;"", J1149&lt;&gt;""), M1149-J1149, "")</f>
        <v/>
      </c>
      <c r="Q1149" s="41" t="inlineStr">
        <is>
          <t>Matched</t>
        </is>
      </c>
      <c r="R1149" s="21" t="inlineStr">
        <is>
          <t>Deductions: Oil: ₹68,972, Shortage: ₹704</t>
        </is>
      </c>
    </row>
    <row r="1150">
      <c r="A1150" s="26" t="n">
        <v>1149</v>
      </c>
      <c r="B1150" s="27" t="inlineStr">
        <is>
          <t>Jai Sri Rama Trading Company</t>
        </is>
      </c>
      <c r="C1150" s="27" t="inlineStr">
        <is>
          <t>INWDMSD27/1128 / PO:0431</t>
        </is>
      </c>
      <c r="D1150" s="26" t="inlineStr">
        <is>
          <t>07-07-2026</t>
        </is>
      </c>
      <c r="E1150" s="32" t="n">
        <v>21.13</v>
      </c>
      <c r="F1150" s="33" t="n">
        <v>211.3</v>
      </c>
      <c r="G1150" s="34" t="n">
        <v>1624933.1</v>
      </c>
      <c r="H1150" s="34" t="n">
        <v>1624933.1</v>
      </c>
      <c r="I1150" s="34" t="n">
        <v>348</v>
      </c>
      <c r="J1150" s="34">
        <f>IF(E1150&gt;0, (G1150-I1150)/E1150, "")</f>
        <v/>
      </c>
      <c r="K1150" s="34">
        <f>IF(F1150&gt;0, (G1150-I1150)/F1150, "")</f>
        <v/>
      </c>
      <c r="L1150" s="35" t="n">
        <v>40.64</v>
      </c>
      <c r="M1150" s="34">
        <f>IF(AND(ISNUMBER(L1150), L1150&gt;0), (J1150/L1150)*42, "")</f>
        <v/>
      </c>
      <c r="N1150" s="34">
        <f>IF(M1150&lt;&gt;"", M1150/10, "")</f>
        <v/>
      </c>
      <c r="O1150" s="34">
        <f>M1150</f>
        <v/>
      </c>
      <c r="P1150" s="34">
        <f>IF(AND(M1150&lt;&gt;"", J1150&lt;&gt;""), M1150-J1150, "")</f>
        <v/>
      </c>
      <c r="Q1150" s="41" t="inlineStr">
        <is>
          <t>Matched</t>
        </is>
      </c>
      <c r="R1150" s="27" t="inlineStr">
        <is>
          <t>Deductions: Bardana: ₹348</t>
        </is>
      </c>
    </row>
    <row r="1151">
      <c r="A1151" s="20" t="n">
        <v>1150</v>
      </c>
      <c r="B1151" s="21" t="inlineStr">
        <is>
          <t>Reyansh Agro Industries</t>
        </is>
      </c>
      <c r="C1151" s="21" t="inlineStr">
        <is>
          <t>INWDMSD27/1129 / PO:0426</t>
        </is>
      </c>
      <c r="D1151" s="20" t="inlineStr">
        <is>
          <t>07-07-2026</t>
        </is>
      </c>
      <c r="E1151" s="37" t="n">
        <v>30.4</v>
      </c>
      <c r="F1151" s="38" t="n">
        <v>304</v>
      </c>
      <c r="G1151" s="39" t="n">
        <v>2379930.3</v>
      </c>
      <c r="H1151" s="39" t="n">
        <v>2379930.3</v>
      </c>
      <c r="I1151" s="39" t="n">
        <v>84430.86064285725</v>
      </c>
      <c r="J1151" s="39">
        <f>IF(E1151&gt;0, (G1151-I1151)/E1151, "")</f>
        <v/>
      </c>
      <c r="K1151" s="39">
        <f>IF(F1151&gt;0, (G1151-I1151)/F1151, "")</f>
        <v/>
      </c>
      <c r="L1151" s="40" t="n">
        <v>40.06</v>
      </c>
      <c r="M1151" s="39">
        <f>IF(AND(ISNUMBER(L1151), L1151&gt;0), (J1151/L1151)*42, "")</f>
        <v/>
      </c>
      <c r="N1151" s="39">
        <f>IF(M1151&lt;&gt;"", M1151/10, "")</f>
        <v/>
      </c>
      <c r="O1151" s="39">
        <f>M1151</f>
        <v/>
      </c>
      <c r="P1151" s="39">
        <f>IF(AND(M1151&lt;&gt;"", J1151&lt;&gt;""), M1151-J1151, "")</f>
        <v/>
      </c>
      <c r="Q1151" s="41" t="inlineStr">
        <is>
          <t>Matched</t>
        </is>
      </c>
      <c r="R1151" s="21" t="inlineStr">
        <is>
          <t>Deductions: Oil: ₹84,431</t>
        </is>
      </c>
    </row>
    <row r="1152">
      <c r="A1152" s="26" t="n">
        <v>1151</v>
      </c>
      <c r="B1152" s="27" t="inlineStr">
        <is>
          <t>Reyansh Agro Industries</t>
        </is>
      </c>
      <c r="C1152" s="27" t="inlineStr">
        <is>
          <t>INWDMSD27/1130 / PO:0430</t>
        </is>
      </c>
      <c r="D1152" s="26" t="inlineStr">
        <is>
          <t>07-07-2026</t>
        </is>
      </c>
      <c r="E1152" s="32" t="n">
        <v>9.34</v>
      </c>
      <c r="F1152" s="33" t="n">
        <v>93.40000000000001</v>
      </c>
      <c r="G1152" s="34" t="n">
        <v>737661.6</v>
      </c>
      <c r="H1152" s="34" t="n">
        <v>737661.6</v>
      </c>
      <c r="I1152" s="34" t="n">
        <v>46446.11057142858</v>
      </c>
      <c r="J1152" s="34">
        <f>IF(E1152&gt;0, (G1152-I1152)/E1152, "")</f>
        <v/>
      </c>
      <c r="K1152" s="34">
        <f>IF(F1152&gt;0, (G1152-I1152)/F1152, "")</f>
        <v/>
      </c>
      <c r="L1152" s="35" t="n">
        <v>38.94</v>
      </c>
      <c r="M1152" s="34">
        <f>IF(AND(ISNUMBER(L1152), L1152&gt;0), (J1152/L1152)*42, "")</f>
        <v/>
      </c>
      <c r="N1152" s="34">
        <f>IF(M1152&lt;&gt;"", M1152/10, "")</f>
        <v/>
      </c>
      <c r="O1152" s="34">
        <f>M1152</f>
        <v/>
      </c>
      <c r="P1152" s="34">
        <f>IF(AND(M1152&lt;&gt;"", J1152&lt;&gt;""), M1152-J1152, "")</f>
        <v/>
      </c>
      <c r="Q1152" s="41" t="inlineStr">
        <is>
          <t>Matched</t>
        </is>
      </c>
      <c r="R1152" s="27" t="inlineStr">
        <is>
          <t>Deductions: Oil: ₹46,367, Shortage: ₹79</t>
        </is>
      </c>
    </row>
    <row r="1153">
      <c r="A1153" s="20" t="n">
        <v>1152</v>
      </c>
      <c r="B1153" s="21" t="inlineStr">
        <is>
          <t>Reyansh Agro Industries</t>
        </is>
      </c>
      <c r="C1153" s="21" t="inlineStr">
        <is>
          <t>INWDMSD27/1131 / PO:0430</t>
        </is>
      </c>
      <c r="D1153" s="20" t="inlineStr">
        <is>
          <t>07-07-2026</t>
        </is>
      </c>
      <c r="E1153" s="37" t="n">
        <v>9.42</v>
      </c>
      <c r="F1153" s="38" t="n">
        <v>94.2</v>
      </c>
      <c r="G1153" s="39" t="n">
        <v>742390.2</v>
      </c>
      <c r="H1153" s="39" t="n">
        <v>742390.2</v>
      </c>
      <c r="I1153" s="39" t="n">
        <v>52320.83314285715</v>
      </c>
      <c r="J1153" s="39">
        <f>IF(E1153&gt;0, (G1153-I1153)/E1153, "")</f>
        <v/>
      </c>
      <c r="K1153" s="39">
        <f>IF(F1153&gt;0, (G1153-I1153)/F1153, "")</f>
        <v/>
      </c>
      <c r="L1153" s="40" t="n">
        <v>38.72</v>
      </c>
      <c r="M1153" s="39">
        <f>IF(AND(ISNUMBER(L1153), L1153&gt;0), (J1153/L1153)*42, "")</f>
        <v/>
      </c>
      <c r="N1153" s="39">
        <f>IF(M1153&lt;&gt;"", M1153/10, "")</f>
        <v/>
      </c>
      <c r="O1153" s="39">
        <f>M1153</f>
        <v/>
      </c>
      <c r="P1153" s="39">
        <f>IF(AND(M1153&lt;&gt;"", J1153&lt;&gt;""), M1153-J1153, "")</f>
        <v/>
      </c>
      <c r="Q1153" s="41" t="inlineStr">
        <is>
          <t>Matched</t>
        </is>
      </c>
      <c r="R1153" s="21" t="inlineStr">
        <is>
          <t>Deductions: Oil: ₹52,321</t>
        </is>
      </c>
    </row>
    <row r="1154">
      <c r="A1154" s="26" t="n">
        <v>1153</v>
      </c>
      <c r="B1154" s="27" t="inlineStr">
        <is>
          <t>Reyansh Agro Industries</t>
        </is>
      </c>
      <c r="C1154" s="27" t="inlineStr">
        <is>
          <t>INWDMSD27/1132 / PO:0430</t>
        </is>
      </c>
      <c r="D1154" s="26" t="inlineStr">
        <is>
          <t>07-07-2026</t>
        </is>
      </c>
      <c r="E1154" s="32" t="n">
        <v>9.35</v>
      </c>
      <c r="F1154" s="33" t="n">
        <v>93.5</v>
      </c>
      <c r="G1154" s="34" t="n">
        <v>738449.7</v>
      </c>
      <c r="H1154" s="34" t="n">
        <v>738449.7</v>
      </c>
      <c r="I1154" s="34" t="n">
        <v>46847.29099999994</v>
      </c>
      <c r="J1154" s="34">
        <f>IF(E1154&gt;0, (G1154-I1154)/E1154, "")</f>
        <v/>
      </c>
      <c r="K1154" s="34">
        <f>IF(F1154&gt;0, (G1154-I1154)/F1154, "")</f>
        <v/>
      </c>
      <c r="L1154" s="35" t="n">
        <v>38.93</v>
      </c>
      <c r="M1154" s="34">
        <f>IF(AND(ISNUMBER(L1154), L1154&gt;0), (J1154/L1154)*42, "")</f>
        <v/>
      </c>
      <c r="N1154" s="34">
        <f>IF(M1154&lt;&gt;"", M1154/10, "")</f>
        <v/>
      </c>
      <c r="O1154" s="34">
        <f>M1154</f>
        <v/>
      </c>
      <c r="P1154" s="34">
        <f>IF(AND(M1154&lt;&gt;"", J1154&lt;&gt;""), M1154-J1154, "")</f>
        <v/>
      </c>
      <c r="Q1154" s="41" t="inlineStr">
        <is>
          <t>Matched</t>
        </is>
      </c>
      <c r="R1154" s="27" t="inlineStr">
        <is>
          <t>Deductions: Oil: ₹46,768, Shortage: ₹79</t>
        </is>
      </c>
    </row>
    <row r="1155">
      <c r="A1155" s="20" t="n">
        <v>1154</v>
      </c>
      <c r="B1155" s="21" t="inlineStr">
        <is>
          <t>Reyansh Agro Industries</t>
        </is>
      </c>
      <c r="C1155" s="21" t="inlineStr">
        <is>
          <t>INWDMSD27/1133 / PO:0430</t>
        </is>
      </c>
      <c r="D1155" s="20" t="inlineStr">
        <is>
          <t>07-07-2026</t>
        </is>
      </c>
      <c r="E1155" s="37" t="n">
        <v>9.41</v>
      </c>
      <c r="F1155" s="38" t="n">
        <v>94.09999999999999</v>
      </c>
      <c r="G1155" s="39" t="n">
        <v>742390.2</v>
      </c>
      <c r="H1155" s="39" t="n">
        <v>742390.2</v>
      </c>
      <c r="I1155" s="39" t="n">
        <v>42422.29714285711</v>
      </c>
      <c r="J1155" s="39">
        <f>IF(E1155&gt;0, (G1155-I1155)/E1155, "")</f>
        <v/>
      </c>
      <c r="K1155" s="39">
        <f>IF(F1155&gt;0, (G1155-I1155)/F1155, "")</f>
        <v/>
      </c>
      <c r="L1155" s="40" t="n">
        <v>39.22</v>
      </c>
      <c r="M1155" s="39">
        <f>IF(AND(ISNUMBER(L1155), L1155&gt;0), (J1155/L1155)*42, "")</f>
        <v/>
      </c>
      <c r="N1155" s="39">
        <f>IF(M1155&lt;&gt;"", M1155/10, "")</f>
        <v/>
      </c>
      <c r="O1155" s="39">
        <f>M1155</f>
        <v/>
      </c>
      <c r="P1155" s="39">
        <f>IF(AND(M1155&lt;&gt;"", J1155&lt;&gt;""), M1155-J1155, "")</f>
        <v/>
      </c>
      <c r="Q1155" s="41" t="inlineStr">
        <is>
          <t>Matched</t>
        </is>
      </c>
      <c r="R1155" s="21" t="inlineStr">
        <is>
          <t>Deductions: Oil: ₹42,422</t>
        </is>
      </c>
    </row>
    <row r="1156">
      <c r="A1156" s="26" t="n">
        <v>1155</v>
      </c>
      <c r="B1156" s="27" t="inlineStr">
        <is>
          <t>Reyansh Agro Industries</t>
        </is>
      </c>
      <c r="C1156" s="27" t="inlineStr">
        <is>
          <t>INWDMSD27/1134 / PO:0430</t>
        </is>
      </c>
      <c r="D1156" s="26" t="inlineStr">
        <is>
          <t>07-07-2026</t>
        </is>
      </c>
      <c r="E1156" s="32" t="n">
        <v>9.459999999999999</v>
      </c>
      <c r="F1156" s="33" t="n">
        <v>94.59999999999999</v>
      </c>
      <c r="G1156" s="34" t="n">
        <v>746330.7</v>
      </c>
      <c r="H1156" s="34" t="n">
        <v>746330.7</v>
      </c>
      <c r="I1156" s="34" t="n">
        <v>37494.23278571427</v>
      </c>
      <c r="J1156" s="34">
        <f>IF(E1156&gt;0, (G1156-I1156)/E1156, "")</f>
        <v/>
      </c>
      <c r="K1156" s="34">
        <f>IF(F1156&gt;0, (G1156-I1156)/F1156, "")</f>
        <v/>
      </c>
      <c r="L1156" s="35" t="n">
        <v>39.49</v>
      </c>
      <c r="M1156" s="34">
        <f>IF(AND(ISNUMBER(L1156), L1156&gt;0), (J1156/L1156)*42, "")</f>
        <v/>
      </c>
      <c r="N1156" s="34">
        <f>IF(M1156&lt;&gt;"", M1156/10, "")</f>
        <v/>
      </c>
      <c r="O1156" s="34">
        <f>M1156</f>
        <v/>
      </c>
      <c r="P1156" s="34">
        <f>IF(AND(M1156&lt;&gt;"", J1156&lt;&gt;""), M1156-J1156, "")</f>
        <v/>
      </c>
      <c r="Q1156" s="41" t="inlineStr">
        <is>
          <t>Matched</t>
        </is>
      </c>
      <c r="R1156" s="27" t="inlineStr">
        <is>
          <t>Deductions: Oil: ₹37,494</t>
        </is>
      </c>
    </row>
    <row r="1157">
      <c r="A1157" s="20" t="n">
        <v>1156</v>
      </c>
      <c r="B1157" s="21" t="inlineStr">
        <is>
          <t>Shyam Traders</t>
        </is>
      </c>
      <c r="C1157" s="21" t="inlineStr">
        <is>
          <t>INWDMSD27/1135 / PO:0429</t>
        </is>
      </c>
      <c r="D1157" s="20" t="inlineStr">
        <is>
          <t>07-07-2026</t>
        </is>
      </c>
      <c r="E1157" s="37" t="n">
        <v>10.73</v>
      </c>
      <c r="F1157" s="38" t="n">
        <v>107.3</v>
      </c>
      <c r="G1157" s="39" t="n">
        <v>852333.75</v>
      </c>
      <c r="H1157" s="39" t="n">
        <v>852333.75</v>
      </c>
      <c r="I1157" s="39" t="n">
        <v>61969.92176785712</v>
      </c>
      <c r="J1157" s="39">
        <f>IF(E1157&gt;0, (G1157-I1157)/E1157, "")</f>
        <v/>
      </c>
      <c r="K1157" s="39">
        <f>IF(F1157&gt;0, (G1157-I1157)/F1157, "")</f>
        <v/>
      </c>
      <c r="L1157" s="40" t="n">
        <v>39.28</v>
      </c>
      <c r="M1157" s="39">
        <f>IF(AND(ISNUMBER(L1157), L1157&gt;0), (J1157/L1157)*42, "")</f>
        <v/>
      </c>
      <c r="N1157" s="39">
        <f>IF(M1157&lt;&gt;"", M1157/10, "")</f>
        <v/>
      </c>
      <c r="O1157" s="39">
        <f>M1157</f>
        <v/>
      </c>
      <c r="P1157" s="39">
        <f>IF(AND(M1157&lt;&gt;"", J1157&lt;&gt;""), M1157-J1157, "")</f>
        <v/>
      </c>
      <c r="Q1157" s="41" t="inlineStr">
        <is>
          <t>Matched</t>
        </is>
      </c>
      <c r="R1157" s="21" t="inlineStr">
        <is>
          <t>Deductions: Oil: ₹55,176, Shortage: ₹1,981, Bardana: ₹2,170, Moisture: ₹767</t>
        </is>
      </c>
    </row>
    <row r="1158">
      <c r="A1158" s="26" t="n">
        <v>1157</v>
      </c>
      <c r="B1158" s="27" t="inlineStr">
        <is>
          <t>Bhawani Trading Company</t>
        </is>
      </c>
      <c r="C1158" s="27" t="inlineStr">
        <is>
          <t>INWDMSD27/1136 / PO:0436</t>
        </is>
      </c>
      <c r="D1158" s="26" t="inlineStr">
        <is>
          <t>08-07-2026</t>
        </is>
      </c>
      <c r="E1158" s="32" t="n">
        <v>26.2</v>
      </c>
      <c r="F1158" s="33" t="n">
        <v>262</v>
      </c>
      <c r="G1158" s="34" t="n">
        <v>2085869.2</v>
      </c>
      <c r="H1158" s="34" t="n">
        <v>2084490</v>
      </c>
      <c r="I1158" s="34" t="n">
        <v>80889.50357142845</v>
      </c>
      <c r="J1158" s="34">
        <f>IF(E1158&gt;0, (G1158-I1158)/E1158, "")</f>
        <v/>
      </c>
      <c r="K1158" s="34">
        <f>IF(F1158&gt;0, (G1158-I1158)/F1158, "")</f>
        <v/>
      </c>
      <c r="L1158" s="35" t="n">
        <v>40.63</v>
      </c>
      <c r="M1158" s="34">
        <f>IF(AND(ISNUMBER(L1158), L1158&gt;0), (J1158/L1158)*42, "")</f>
        <v/>
      </c>
      <c r="N1158" s="34">
        <f>IF(M1158&lt;&gt;"", M1158/10, "")</f>
        <v/>
      </c>
      <c r="O1158" s="34">
        <f>M1158</f>
        <v/>
      </c>
      <c r="P1158" s="34">
        <f>IF(AND(M1158&lt;&gt;"", J1158&lt;&gt;""), M1158-J1158, "")</f>
        <v/>
      </c>
      <c r="Q1158" s="36" t="inlineStr">
        <is>
          <t>Amount Discrepancy</t>
        </is>
      </c>
      <c r="R1158" s="27" t="inlineStr">
        <is>
          <t>Debit Y vs Lab AN diff: ₹-1,379.20 | Deductions: Oil: ₹67,994, Shortage: ₹1,590, Bardana: ₹4,715, Moisture: ₹1,459, Brokerage: ₹1,379</t>
        </is>
      </c>
    </row>
    <row r="1159">
      <c r="A1159" s="20" t="n">
        <v>1158</v>
      </c>
      <c r="B1159" s="21" t="inlineStr">
        <is>
          <t>Jai Sri Rama Trading Company</t>
        </is>
      </c>
      <c r="C1159" s="21" t="inlineStr">
        <is>
          <t>INWDMSD27/1137 / PO:0432</t>
        </is>
      </c>
      <c r="D1159" s="20" t="inlineStr">
        <is>
          <t>08-07-2026</t>
        </is>
      </c>
      <c r="E1159" s="37" t="n">
        <v>17.44</v>
      </c>
      <c r="F1159" s="38" t="n">
        <v>174.4</v>
      </c>
      <c r="G1159" s="39" t="n">
        <v>1334339.34</v>
      </c>
      <c r="H1159" s="39" t="n">
        <v>1334339.34</v>
      </c>
      <c r="I1159" s="39" t="n">
        <v>287</v>
      </c>
      <c r="J1159" s="39">
        <f>IF(E1159&gt;0, (G1159-I1159)/E1159, "")</f>
        <v/>
      </c>
      <c r="K1159" s="39">
        <f>IF(F1159&gt;0, (G1159-I1159)/F1159, "")</f>
        <v/>
      </c>
      <c r="L1159" s="40" t="n">
        <v>40.17</v>
      </c>
      <c r="M1159" s="39">
        <f>IF(AND(ISNUMBER(L1159), L1159&gt;0), (J1159/L1159)*42, "")</f>
        <v/>
      </c>
      <c r="N1159" s="39">
        <f>IF(M1159&lt;&gt;"", M1159/10, "")</f>
        <v/>
      </c>
      <c r="O1159" s="39">
        <f>M1159</f>
        <v/>
      </c>
      <c r="P1159" s="39">
        <f>IF(AND(M1159&lt;&gt;"", J1159&lt;&gt;""), M1159-J1159, "")</f>
        <v/>
      </c>
      <c r="Q1159" s="41" t="inlineStr">
        <is>
          <t>Matched</t>
        </is>
      </c>
      <c r="R1159" s="21" t="inlineStr">
        <is>
          <t>Deductions: Bardana: ₹287</t>
        </is>
      </c>
    </row>
    <row r="1160">
      <c r="A1160" s="26" t="n">
        <v>1159</v>
      </c>
      <c r="B1160" s="27" t="inlineStr">
        <is>
          <t>Reyansh Agro Industries</t>
        </is>
      </c>
      <c r="C1160" s="27" t="inlineStr">
        <is>
          <t>INWDMSD27/1138 / PO:0430</t>
        </is>
      </c>
      <c r="D1160" s="26" t="inlineStr">
        <is>
          <t>08-07-2026</t>
        </is>
      </c>
      <c r="E1160" s="32" t="n">
        <v>9.4</v>
      </c>
      <c r="F1160" s="33" t="n">
        <v>94</v>
      </c>
      <c r="G1160" s="34" t="n">
        <v>740814</v>
      </c>
      <c r="H1160" s="34" t="n">
        <v>740814</v>
      </c>
      <c r="I1160" s="34" t="n">
        <v>38980.92714285716</v>
      </c>
      <c r="J1160" s="34">
        <f>IF(E1160&gt;0, (G1160-I1160)/E1160, "")</f>
        <v/>
      </c>
      <c r="K1160" s="34">
        <f>IF(F1160&gt;0, (G1160-I1160)/F1160, "")</f>
        <v/>
      </c>
      <c r="L1160" s="35" t="n">
        <v>39.52</v>
      </c>
      <c r="M1160" s="34">
        <f>IF(AND(ISNUMBER(L1160), L1160&gt;0), (J1160/L1160)*42, "")</f>
        <v/>
      </c>
      <c r="N1160" s="34">
        <f>IF(M1160&lt;&gt;"", M1160/10, "")</f>
        <v/>
      </c>
      <c r="O1160" s="34">
        <f>M1160</f>
        <v/>
      </c>
      <c r="P1160" s="34">
        <f>IF(AND(M1160&lt;&gt;"", J1160&lt;&gt;""), M1160-J1160, "")</f>
        <v/>
      </c>
      <c r="Q1160" s="41" t="inlineStr">
        <is>
          <t>Matched</t>
        </is>
      </c>
      <c r="R1160" s="27" t="inlineStr">
        <is>
          <t>Deductions: Oil: ₹38,981</t>
        </is>
      </c>
    </row>
    <row r="1161">
      <c r="A1161" s="20" t="n">
        <v>1160</v>
      </c>
      <c r="B1161" s="21" t="inlineStr">
        <is>
          <t>Reyansh Agro Industries</t>
        </is>
      </c>
      <c r="C1161" s="21" t="inlineStr">
        <is>
          <t>INWDMSD27/1139 / PO:0430</t>
        </is>
      </c>
      <c r="D1161" s="20" t="inlineStr">
        <is>
          <t>08-07-2026</t>
        </is>
      </c>
      <c r="E1161" s="37" t="n">
        <v>9.309999999999999</v>
      </c>
      <c r="F1161" s="38" t="n">
        <v>93.09999999999999</v>
      </c>
      <c r="G1161" s="39" t="n">
        <v>734509.2</v>
      </c>
      <c r="H1161" s="39" t="n">
        <v>734509.2</v>
      </c>
      <c r="I1161" s="39" t="n">
        <v>39523.59028571425</v>
      </c>
      <c r="J1161" s="39">
        <f>IF(E1161&gt;0, (G1161-I1161)/E1161, "")</f>
        <v/>
      </c>
      <c r="K1161" s="39">
        <f>IF(F1161&gt;0, (G1161-I1161)/F1161, "")</f>
        <v/>
      </c>
      <c r="L1161" s="40" t="n">
        <v>39.69</v>
      </c>
      <c r="M1161" s="39">
        <f>IF(AND(ISNUMBER(L1161), L1161&gt;0), (J1161/L1161)*42, "")</f>
        <v/>
      </c>
      <c r="N1161" s="39">
        <f>IF(M1161&lt;&gt;"", M1161/10, "")</f>
        <v/>
      </c>
      <c r="O1161" s="39">
        <f>M1161</f>
        <v/>
      </c>
      <c r="P1161" s="39">
        <f>IF(AND(M1161&lt;&gt;"", J1161&lt;&gt;""), M1161-J1161, "")</f>
        <v/>
      </c>
      <c r="Q1161" s="41" t="inlineStr">
        <is>
          <t>Matched</t>
        </is>
      </c>
      <c r="R1161" s="21" t="inlineStr">
        <is>
          <t>Deductions: Oil: ₹39,524</t>
        </is>
      </c>
    </row>
    <row r="1162">
      <c r="A1162" s="26" t="n">
        <v>1161</v>
      </c>
      <c r="B1162" s="27" t="inlineStr">
        <is>
          <t>Reyansh Agro Industries</t>
        </is>
      </c>
      <c r="C1162" s="27" t="inlineStr">
        <is>
          <t>INWDMSD27/1140 / PO:0430</t>
        </is>
      </c>
      <c r="D1162" s="26" t="inlineStr">
        <is>
          <t>08-07-2026</t>
        </is>
      </c>
      <c r="E1162" s="32" t="n">
        <v>9.390000000000001</v>
      </c>
      <c r="F1162" s="33" t="n">
        <v>93.90000000000001</v>
      </c>
      <c r="G1162" s="34" t="n">
        <v>740814</v>
      </c>
      <c r="H1162" s="34" t="n">
        <v>740814</v>
      </c>
      <c r="I1162" s="34" t="n">
        <v>39862.84857142854</v>
      </c>
      <c r="J1162" s="34">
        <f>IF(E1162&gt;0, (G1162-I1162)/E1162, "")</f>
        <v/>
      </c>
      <c r="K1162" s="34">
        <f>IF(F1162&gt;0, (G1162-I1162)/F1162, "")</f>
        <v/>
      </c>
      <c r="L1162" s="35" t="n">
        <v>39.42</v>
      </c>
      <c r="M1162" s="34">
        <f>IF(AND(ISNUMBER(L1162), L1162&gt;0), (J1162/L1162)*42, "")</f>
        <v/>
      </c>
      <c r="N1162" s="34">
        <f>IF(M1162&lt;&gt;"", M1162/10, "")</f>
        <v/>
      </c>
      <c r="O1162" s="34">
        <f>M1162</f>
        <v/>
      </c>
      <c r="P1162" s="34">
        <f>IF(AND(M1162&lt;&gt;"", J1162&lt;&gt;""), M1162-J1162, "")</f>
        <v/>
      </c>
      <c r="Q1162" s="41" t="inlineStr">
        <is>
          <t>Matched</t>
        </is>
      </c>
      <c r="R1162" s="27" t="inlineStr">
        <is>
          <t>Deductions: Oil: ₹39,863</t>
        </is>
      </c>
    </row>
    <row r="1163">
      <c r="A1163" s="20" t="n">
        <v>1162</v>
      </c>
      <c r="B1163" s="21" t="inlineStr">
        <is>
          <t>Reyansh Agro Industries</t>
        </is>
      </c>
      <c r="C1163" s="21" t="inlineStr">
        <is>
          <t>INWDMSD27/1141 / PO:0403</t>
        </is>
      </c>
      <c r="D1163" s="20" t="inlineStr">
        <is>
          <t>08-07-2026</t>
        </is>
      </c>
      <c r="E1163" s="37" t="n">
        <v>7.8</v>
      </c>
      <c r="F1163" s="38" t="n">
        <v>78</v>
      </c>
      <c r="G1163" s="39" t="n">
        <v>613163.1</v>
      </c>
      <c r="H1163" s="39" t="n">
        <v>613163.1</v>
      </c>
      <c r="I1163" s="39" t="n">
        <v>36059.82992857141</v>
      </c>
      <c r="J1163" s="39">
        <f>IF(E1163&gt;0, (G1163-I1163)/E1163, "")</f>
        <v/>
      </c>
      <c r="K1163" s="39">
        <f>IF(F1163&gt;0, (G1163-I1163)/F1163, "")</f>
        <v/>
      </c>
      <c r="L1163" s="40" t="n">
        <v>39.32</v>
      </c>
      <c r="M1163" s="39">
        <f>IF(AND(ISNUMBER(L1163), L1163&gt;0), (J1163/L1163)*42, "")</f>
        <v/>
      </c>
      <c r="N1163" s="39">
        <f>IF(M1163&lt;&gt;"", M1163/10, "")</f>
        <v/>
      </c>
      <c r="O1163" s="39">
        <f>M1163</f>
        <v/>
      </c>
      <c r="P1163" s="39">
        <f>IF(AND(M1163&lt;&gt;"", J1163&lt;&gt;""), M1163-J1163, "")</f>
        <v/>
      </c>
      <c r="Q1163" s="41" t="inlineStr">
        <is>
          <t>Matched</t>
        </is>
      </c>
      <c r="R1163" s="21" t="inlineStr">
        <is>
          <t>Deductions: Oil: ₹36,060</t>
        </is>
      </c>
    </row>
    <row r="1164">
      <c r="A1164" s="26" t="n">
        <v>1163</v>
      </c>
      <c r="B1164" s="27" t="inlineStr">
        <is>
          <t>Reyansh Agro Industries</t>
        </is>
      </c>
      <c r="C1164" s="27" t="inlineStr">
        <is>
          <t>INWDMSD27/1142 / PO:0430</t>
        </is>
      </c>
      <c r="D1164" s="26" t="inlineStr">
        <is>
          <t>08-07-2026</t>
        </is>
      </c>
      <c r="E1164" s="32" t="n">
        <v>9.559999999999999</v>
      </c>
      <c r="F1164" s="33" t="n">
        <v>95.59999999999999</v>
      </c>
      <c r="G1164" s="34" t="n">
        <v>753423</v>
      </c>
      <c r="H1164" s="34" t="n">
        <v>753423</v>
      </c>
      <c r="I1164" s="34" t="n">
        <v>39106.24142857143</v>
      </c>
      <c r="J1164" s="34">
        <f>IF(E1164&gt;0, (G1164-I1164)/E1164, "")</f>
        <v/>
      </c>
      <c r="K1164" s="34">
        <f>IF(F1164&gt;0, (G1164-I1164)/F1164, "")</f>
        <v/>
      </c>
      <c r="L1164" s="35" t="n">
        <v>39.55</v>
      </c>
      <c r="M1164" s="34">
        <f>IF(AND(ISNUMBER(L1164), L1164&gt;0), (J1164/L1164)*42, "")</f>
        <v/>
      </c>
      <c r="N1164" s="34">
        <f>IF(M1164&lt;&gt;"", M1164/10, "")</f>
        <v/>
      </c>
      <c r="O1164" s="34">
        <f>M1164</f>
        <v/>
      </c>
      <c r="P1164" s="34">
        <f>IF(AND(M1164&lt;&gt;"", J1164&lt;&gt;""), M1164-J1164, "")</f>
        <v/>
      </c>
      <c r="Q1164" s="41" t="inlineStr">
        <is>
          <t>Matched</t>
        </is>
      </c>
      <c r="R1164" s="27" t="inlineStr">
        <is>
          <t>Deductions: Oil: ₹39,106</t>
        </is>
      </c>
    </row>
    <row r="1165">
      <c r="A1165" s="20" t="n">
        <v>1164</v>
      </c>
      <c r="B1165" s="21" t="inlineStr">
        <is>
          <t>Reyansh Agro Industries</t>
        </is>
      </c>
      <c r="C1165" s="21" t="inlineStr">
        <is>
          <t>INWDMSD27/1143 / PO:0430</t>
        </is>
      </c>
      <c r="D1165" s="20" t="inlineStr">
        <is>
          <t>08-07-2026</t>
        </is>
      </c>
      <c r="E1165" s="37" t="n">
        <v>9.59</v>
      </c>
      <c r="F1165" s="38" t="n">
        <v>95.90000000000001</v>
      </c>
      <c r="G1165" s="39" t="n">
        <v>757364.1</v>
      </c>
      <c r="H1165" s="39" t="n">
        <v>757364.1</v>
      </c>
      <c r="I1165" s="39" t="n">
        <v>43356.75857142854</v>
      </c>
      <c r="J1165" s="39">
        <f>IF(E1165&gt;0, (G1165-I1165)/E1165, "")</f>
        <v/>
      </c>
      <c r="K1165" s="39">
        <f>IF(F1165&gt;0, (G1165-I1165)/F1165, "")</f>
        <v/>
      </c>
      <c r="L1165" s="40" t="n">
        <v>39.3</v>
      </c>
      <c r="M1165" s="39">
        <f>IF(AND(ISNUMBER(L1165), L1165&gt;0), (J1165/L1165)*42, "")</f>
        <v/>
      </c>
      <c r="N1165" s="39">
        <f>IF(M1165&lt;&gt;"", M1165/10, "")</f>
        <v/>
      </c>
      <c r="O1165" s="39">
        <f>M1165</f>
        <v/>
      </c>
      <c r="P1165" s="39">
        <f>IF(AND(M1165&lt;&gt;"", J1165&lt;&gt;""), M1165-J1165, "")</f>
        <v/>
      </c>
      <c r="Q1165" s="41" t="inlineStr">
        <is>
          <t>Matched</t>
        </is>
      </c>
      <c r="R1165" s="21" t="inlineStr">
        <is>
          <t>Deductions: Oil: ₹43,278, Shortage: ₹79</t>
        </is>
      </c>
    </row>
    <row r="1166">
      <c r="A1166" s="26" t="n">
        <v>1165</v>
      </c>
      <c r="B1166" s="27" t="inlineStr">
        <is>
          <t>Reyansh Agro Industries</t>
        </is>
      </c>
      <c r="C1166" s="27" t="inlineStr">
        <is>
          <t>INWDMSD27/1144 / PO:0430</t>
        </is>
      </c>
      <c r="D1166" s="26" t="inlineStr">
        <is>
          <t>08-07-2026</t>
        </is>
      </c>
      <c r="E1166" s="32" t="n">
        <v>9.59</v>
      </c>
      <c r="F1166" s="33" t="n">
        <v>95.90000000000001</v>
      </c>
      <c r="G1166" s="34" t="n">
        <v>754999.8</v>
      </c>
      <c r="H1166" s="34" t="n">
        <v>754999.8</v>
      </c>
      <c r="I1166" s="34" t="n">
        <v>35592.84771428566</v>
      </c>
      <c r="J1166" s="34">
        <f>IF(E1166&gt;0, (G1166-I1166)/E1166, "")</f>
        <v/>
      </c>
      <c r="K1166" s="34">
        <f>IF(F1166&gt;0, (G1166-I1166)/F1166, "")</f>
        <v/>
      </c>
      <c r="L1166" s="35" t="n">
        <v>39.71</v>
      </c>
      <c r="M1166" s="34">
        <f>IF(AND(ISNUMBER(L1166), L1166&gt;0), (J1166/L1166)*42, "")</f>
        <v/>
      </c>
      <c r="N1166" s="34">
        <f>IF(M1166&lt;&gt;"", M1166/10, "")</f>
        <v/>
      </c>
      <c r="O1166" s="34">
        <f>M1166</f>
        <v/>
      </c>
      <c r="P1166" s="34">
        <f>IF(AND(M1166&lt;&gt;"", J1166&lt;&gt;""), M1166-J1166, "")</f>
        <v/>
      </c>
      <c r="Q1166" s="41" t="inlineStr">
        <is>
          <t>Matched</t>
        </is>
      </c>
      <c r="R1166" s="27" t="inlineStr">
        <is>
          <t>Deductions: Oil: ₹35,593</t>
        </is>
      </c>
    </row>
    <row r="1167">
      <c r="A1167" s="20" t="n">
        <v>1166</v>
      </c>
      <c r="B1167" s="21" t="inlineStr">
        <is>
          <t>Reyansh Agro Industries</t>
        </is>
      </c>
      <c r="C1167" s="21" t="inlineStr">
        <is>
          <t>INWDMSD27/1145 / PO:0430</t>
        </is>
      </c>
      <c r="D1167" s="20" t="inlineStr">
        <is>
          <t>08-07-2026</t>
        </is>
      </c>
      <c r="E1167" s="37" t="n">
        <v>9.620000000000001</v>
      </c>
      <c r="F1167" s="38" t="n">
        <v>96.2</v>
      </c>
      <c r="G1167" s="39" t="n">
        <v>758152.2</v>
      </c>
      <c r="H1167" s="39" t="n">
        <v>758152.2</v>
      </c>
      <c r="I1167" s="39" t="n">
        <v>31228.65014285708</v>
      </c>
      <c r="J1167" s="39">
        <f>IF(E1167&gt;0, (G1167-I1167)/E1167, "")</f>
        <v/>
      </c>
      <c r="K1167" s="39">
        <f>IF(F1167&gt;0, (G1167-I1167)/F1167, "")</f>
        <v/>
      </c>
      <c r="L1167" s="40" t="n">
        <v>39.86</v>
      </c>
      <c r="M1167" s="39">
        <f>IF(AND(ISNUMBER(L1167), L1167&gt;0), (J1167/L1167)*42, "")</f>
        <v/>
      </c>
      <c r="N1167" s="39">
        <f>IF(M1167&lt;&gt;"", M1167/10, "")</f>
        <v/>
      </c>
      <c r="O1167" s="39">
        <f>M1167</f>
        <v/>
      </c>
      <c r="P1167" s="39">
        <f>IF(AND(M1167&lt;&gt;"", J1167&lt;&gt;""), M1167-J1167, "")</f>
        <v/>
      </c>
      <c r="Q1167" s="41" t="inlineStr">
        <is>
          <t>Matched</t>
        </is>
      </c>
      <c r="R1167" s="21" t="inlineStr">
        <is>
          <t>Deductions: Oil: ₹31,229</t>
        </is>
      </c>
    </row>
    <row r="1168">
      <c r="A1168" s="26" t="n">
        <v>1167</v>
      </c>
      <c r="B1168" s="27" t="inlineStr">
        <is>
          <t>Reyansh Agro Industries</t>
        </is>
      </c>
      <c r="C1168" s="27" t="inlineStr">
        <is>
          <t>INWDMSD27/1146 / PO:0430</t>
        </is>
      </c>
      <c r="D1168" s="26" t="inlineStr">
        <is>
          <t>08-07-2026</t>
        </is>
      </c>
      <c r="E1168" s="32" t="n">
        <v>9.66</v>
      </c>
      <c r="F1168" s="33" t="n">
        <v>96.59999999999999</v>
      </c>
      <c r="G1168" s="34" t="n">
        <v>762092.7</v>
      </c>
      <c r="H1168" s="34" t="n">
        <v>762092.7</v>
      </c>
      <c r="I1168" s="34" t="n">
        <v>35019.97407142857</v>
      </c>
      <c r="J1168" s="34">
        <f>IF(E1168&gt;0, (G1168-I1168)/E1168, "")</f>
        <v/>
      </c>
      <c r="K1168" s="34">
        <f>IF(F1168&gt;0, (G1168-I1168)/F1168, "")</f>
        <v/>
      </c>
      <c r="L1168" s="35" t="n">
        <v>40.1</v>
      </c>
      <c r="M1168" s="34">
        <f>IF(AND(ISNUMBER(L1168), L1168&gt;0), (J1168/L1168)*42, "")</f>
        <v/>
      </c>
      <c r="N1168" s="34">
        <f>IF(M1168&lt;&gt;"", M1168/10, "")</f>
        <v/>
      </c>
      <c r="O1168" s="34">
        <f>M1168</f>
        <v/>
      </c>
      <c r="P1168" s="34">
        <f>IF(AND(M1168&lt;&gt;"", J1168&lt;&gt;""), M1168-J1168, "")</f>
        <v/>
      </c>
      <c r="Q1168" s="41" t="inlineStr">
        <is>
          <t>Matched</t>
        </is>
      </c>
      <c r="R1168" s="27" t="inlineStr">
        <is>
          <t>Deductions: Oil: ₹35,020</t>
        </is>
      </c>
    </row>
    <row r="1169">
      <c r="A1169" s="20" t="n">
        <v>1168</v>
      </c>
      <c r="B1169" s="21" t="inlineStr">
        <is>
          <t>Reyansh Agro Industries</t>
        </is>
      </c>
      <c r="C1169" s="21" t="inlineStr">
        <is>
          <t>INWDMSD27/1147 / PO:0430</t>
        </is>
      </c>
      <c r="D1169" s="20" t="inlineStr">
        <is>
          <t>08-07-2026</t>
        </is>
      </c>
      <c r="E1169" s="37" t="n">
        <v>9.49</v>
      </c>
      <c r="F1169" s="38" t="n">
        <v>94.90000000000001</v>
      </c>
      <c r="G1169" s="39" t="n">
        <v>748695</v>
      </c>
      <c r="H1169" s="39" t="n">
        <v>748695</v>
      </c>
      <c r="I1169" s="39" t="n">
        <v>33334.75357142853</v>
      </c>
      <c r="J1169" s="39">
        <f>IF(E1169&gt;0, (G1169-I1169)/E1169, "")</f>
        <v/>
      </c>
      <c r="K1169" s="39">
        <f>IF(F1169&gt;0, (G1169-I1169)/F1169, "")</f>
        <v/>
      </c>
      <c r="L1169" s="40" t="n">
        <v>39.68</v>
      </c>
      <c r="M1169" s="39">
        <f>IF(AND(ISNUMBER(L1169), L1169&gt;0), (J1169/L1169)*42, "")</f>
        <v/>
      </c>
      <c r="N1169" s="39">
        <f>IF(M1169&lt;&gt;"", M1169/10, "")</f>
        <v/>
      </c>
      <c r="O1169" s="39">
        <f>M1169</f>
        <v/>
      </c>
      <c r="P1169" s="39">
        <f>IF(AND(M1169&lt;&gt;"", J1169&lt;&gt;""), M1169-J1169, "")</f>
        <v/>
      </c>
      <c r="Q1169" s="41" t="inlineStr">
        <is>
          <t>Matched</t>
        </is>
      </c>
      <c r="R1169" s="21" t="inlineStr">
        <is>
          <t>Deductions: Oil: ₹33,335</t>
        </is>
      </c>
    </row>
    <row r="1170">
      <c r="A1170" s="26" t="n">
        <v>1169</v>
      </c>
      <c r="B1170" s="27" t="inlineStr">
        <is>
          <t>Reyansh Agro Industries</t>
        </is>
      </c>
      <c r="C1170" s="27" t="inlineStr">
        <is>
          <t>INWDMSD27/1148 / PO:0430</t>
        </is>
      </c>
      <c r="D1170" s="26" t="inlineStr">
        <is>
          <t>09-07-2026</t>
        </is>
      </c>
      <c r="E1170" s="32" t="n">
        <v>9.67</v>
      </c>
      <c r="F1170" s="33" t="n">
        <v>96.7</v>
      </c>
      <c r="G1170" s="34" t="n">
        <v>762092.7</v>
      </c>
      <c r="H1170" s="34" t="n">
        <v>762092.7</v>
      </c>
      <c r="I1170" s="34" t="n">
        <v>49536.02549999994</v>
      </c>
      <c r="J1170" s="34">
        <f>IF(E1170&gt;0, (G1170-I1170)/E1170, "")</f>
        <v/>
      </c>
      <c r="K1170" s="34">
        <f>IF(F1170&gt;0, (G1170-I1170)/F1170, "")</f>
        <v/>
      </c>
      <c r="L1170" s="35" t="n">
        <v>39.53</v>
      </c>
      <c r="M1170" s="34">
        <f>IF(AND(ISNUMBER(L1170), L1170&gt;0), (J1170/L1170)*42, "")</f>
        <v/>
      </c>
      <c r="N1170" s="34">
        <f>IF(M1170&lt;&gt;"", M1170/10, "")</f>
        <v/>
      </c>
      <c r="O1170" s="34">
        <f>M1170</f>
        <v/>
      </c>
      <c r="P1170" s="34">
        <f>IF(AND(M1170&lt;&gt;"", J1170&lt;&gt;""), M1170-J1170, "")</f>
        <v/>
      </c>
      <c r="Q1170" s="41" t="inlineStr">
        <is>
          <t>Matched</t>
        </is>
      </c>
      <c r="R1170" s="27" t="inlineStr">
        <is>
          <t>Deductions: Oil: ₹49,536</t>
        </is>
      </c>
    </row>
    <row r="1171">
      <c r="A1171" s="20" t="n">
        <v>1170</v>
      </c>
      <c r="B1171" s="21" t="inlineStr">
        <is>
          <t>Reyansh Agro Industries</t>
        </is>
      </c>
      <c r="C1171" s="21" t="inlineStr">
        <is>
          <t>INWDMSD27/1149 / PO:0430</t>
        </is>
      </c>
      <c r="D1171" s="20" t="inlineStr">
        <is>
          <t>09-07-2026</t>
        </is>
      </c>
      <c r="E1171" s="37" t="n">
        <v>10.66</v>
      </c>
      <c r="F1171" s="38" t="n">
        <v>106.6</v>
      </c>
      <c r="G1171" s="39" t="n">
        <v>840902.7</v>
      </c>
      <c r="H1171" s="39" t="n">
        <v>840902.7</v>
      </c>
      <c r="I1171" s="39" t="n">
        <v>29631.80942857137</v>
      </c>
      <c r="J1171" s="39">
        <f>IF(E1171&gt;0, (G1171-I1171)/E1171, "")</f>
        <v/>
      </c>
      <c r="K1171" s="39">
        <f>IF(F1171&gt;0, (G1171-I1171)/F1171, "")</f>
        <v/>
      </c>
      <c r="L1171" s="40" t="n">
        <v>40.31</v>
      </c>
      <c r="M1171" s="39">
        <f>IF(AND(ISNUMBER(L1171), L1171&gt;0), (J1171/L1171)*42, "")</f>
        <v/>
      </c>
      <c r="N1171" s="39">
        <f>IF(M1171&lt;&gt;"", M1171/10, "")</f>
        <v/>
      </c>
      <c r="O1171" s="39">
        <f>M1171</f>
        <v/>
      </c>
      <c r="P1171" s="39">
        <f>IF(AND(M1171&lt;&gt;"", J1171&lt;&gt;""), M1171-J1171, "")</f>
        <v/>
      </c>
      <c r="Q1171" s="41" t="inlineStr">
        <is>
          <t>Matched</t>
        </is>
      </c>
      <c r="R1171" s="21" t="inlineStr">
        <is>
          <t>Deductions: Oil: ₹29,632</t>
        </is>
      </c>
    </row>
    <row r="1172">
      <c r="A1172" s="26" t="n">
        <v>1171</v>
      </c>
      <c r="B1172" s="27" t="inlineStr">
        <is>
          <t>Mittal Trading Company</t>
        </is>
      </c>
      <c r="C1172" s="27" t="inlineStr">
        <is>
          <t>INWDMSD27/1150 / PO:0435</t>
        </is>
      </c>
      <c r="D1172" s="26" t="inlineStr">
        <is>
          <t>09-07-2026</t>
        </is>
      </c>
      <c r="E1172" s="32" t="n">
        <v>15.24</v>
      </c>
      <c r="F1172" s="33" t="n">
        <v>152.4</v>
      </c>
      <c r="G1172" s="34" t="n">
        <v>1209990</v>
      </c>
      <c r="H1172" s="34" t="n">
        <v>1209990</v>
      </c>
      <c r="I1172" s="34" t="n">
        <v>62147.56842857142</v>
      </c>
      <c r="J1172" s="34">
        <f>IF(E1172&gt;0, (G1172-I1172)/E1172, "")</f>
        <v/>
      </c>
      <c r="K1172" s="34">
        <f>IF(F1172&gt;0, (G1172-I1172)/F1172, "")</f>
        <v/>
      </c>
      <c r="L1172" s="35" t="n">
        <v>40.07</v>
      </c>
      <c r="M1172" s="34">
        <f>IF(AND(ISNUMBER(L1172), L1172&gt;0), (J1172/L1172)*42, "")</f>
        <v/>
      </c>
      <c r="N1172" s="34">
        <f>IF(M1172&lt;&gt;"", M1172/10, "")</f>
        <v/>
      </c>
      <c r="O1172" s="34">
        <f>M1172</f>
        <v/>
      </c>
      <c r="P1172" s="34">
        <f>IF(AND(M1172&lt;&gt;"", J1172&lt;&gt;""), M1172-J1172, "")</f>
        <v/>
      </c>
      <c r="Q1172" s="41" t="inlineStr">
        <is>
          <t>Matched</t>
        </is>
      </c>
      <c r="R1172" s="27" t="inlineStr">
        <is>
          <t>Deductions: Oil: ₹55,580, Bardana: ₹2,575, Moisture: ₹1,573</t>
        </is>
      </c>
    </row>
    <row r="1173">
      <c r="A1173" s="20" t="n">
        <v>1172</v>
      </c>
      <c r="B1173" s="21" t="inlineStr">
        <is>
          <t>Farmart Service Pvt Ltd</t>
        </is>
      </c>
      <c r="C1173" s="21" t="inlineStr">
        <is>
          <t>INWDMSD27/1151 / PO:0437</t>
        </is>
      </c>
      <c r="D1173" s="20" t="inlineStr">
        <is>
          <t>09-07-2026</t>
        </is>
      </c>
      <c r="E1173" s="37" t="n">
        <v>25.24</v>
      </c>
      <c r="F1173" s="38" t="n">
        <v>252.4</v>
      </c>
      <c r="G1173" s="39" t="n">
        <v>2006213.75</v>
      </c>
      <c r="H1173" s="39" t="n">
        <v>2006213.75</v>
      </c>
      <c r="I1173" s="39" t="n">
        <v>146948.248202381</v>
      </c>
      <c r="J1173" s="39">
        <f>IF(E1173&gt;0, (G1173-I1173)/E1173, "")</f>
        <v/>
      </c>
      <c r="K1173" s="39">
        <f>IF(F1173&gt;0, (G1173-I1173)/F1173, "")</f>
        <v/>
      </c>
      <c r="L1173" s="40" t="n">
        <v>39.43</v>
      </c>
      <c r="M1173" s="39">
        <f>IF(AND(ISNUMBER(L1173), L1173&gt;0), (J1173/L1173)*42, "")</f>
        <v/>
      </c>
      <c r="N1173" s="39">
        <f>IF(M1173&lt;&gt;"", M1173/10, "")</f>
        <v/>
      </c>
      <c r="O1173" s="39">
        <f>M1173</f>
        <v/>
      </c>
      <c r="P1173" s="39">
        <f>IF(AND(M1173&lt;&gt;"", J1173&lt;&gt;""), M1173-J1173, "")</f>
        <v/>
      </c>
      <c r="Q1173" s="41" t="inlineStr">
        <is>
          <t>Matched</t>
        </is>
      </c>
      <c r="R1173" s="21" t="inlineStr">
        <is>
          <t>Deductions: Oil: ₹122,712, Shortage: ₹5,944, Bardana: ₹4,650, Moisture: ₹5,818</t>
        </is>
      </c>
    </row>
    <row r="1174">
      <c r="A1174" s="26" t="n">
        <v>1173</v>
      </c>
      <c r="B1174" s="27" t="inlineStr">
        <is>
          <t>Mahavir Trading Company</t>
        </is>
      </c>
      <c r="C1174" s="27" t="inlineStr">
        <is>
          <t>INWDMSD27/1152 / PO:0434</t>
        </is>
      </c>
      <c r="D1174" s="26" t="inlineStr">
        <is>
          <t>09-07-2026</t>
        </is>
      </c>
      <c r="E1174" s="32" t="n">
        <v>25.73</v>
      </c>
      <c r="F1174" s="33" t="n">
        <v>257.3</v>
      </c>
      <c r="G1174" s="34" t="n">
        <v>2005792.91</v>
      </c>
      <c r="H1174" s="34" t="n">
        <v>2005792.91</v>
      </c>
      <c r="I1174" s="34" t="n">
        <v>0</v>
      </c>
      <c r="J1174" s="34">
        <f>IF(E1174&gt;0, (G1174-I1174)/E1174, "")</f>
        <v/>
      </c>
      <c r="K1174" s="34">
        <f>IF(F1174&gt;0, (G1174-I1174)/F1174, "")</f>
        <v/>
      </c>
      <c r="L1174" s="35" t="n">
        <v>41.26</v>
      </c>
      <c r="M1174" s="34">
        <f>IF(AND(ISNUMBER(L1174), L1174&gt;0), (J1174/L1174)*42, "")</f>
        <v/>
      </c>
      <c r="N1174" s="34">
        <f>IF(M1174&lt;&gt;"", M1174/10, "")</f>
        <v/>
      </c>
      <c r="O1174" s="34">
        <f>M1174</f>
        <v/>
      </c>
      <c r="P1174" s="34">
        <f>IF(AND(M1174&lt;&gt;"", J1174&lt;&gt;""), M1174-J1174, "")</f>
        <v/>
      </c>
      <c r="Q1174" s="41" t="inlineStr">
        <is>
          <t>Matched</t>
        </is>
      </c>
      <c r="R1174" s="27" t="inlineStr">
        <is>
          <t>Fully reconciled &amp; verified</t>
        </is>
      </c>
    </row>
    <row r="1175">
      <c r="A1175" s="20" t="n">
        <v>1174</v>
      </c>
      <c r="B1175" s="21" t="inlineStr">
        <is>
          <t>Bhawani Trading Company</t>
        </is>
      </c>
      <c r="C1175" s="21" t="inlineStr">
        <is>
          <t>INWDMSD27/1153 / PO:0441</t>
        </is>
      </c>
      <c r="D1175" s="20" t="inlineStr">
        <is>
          <t>09-07-2026</t>
        </is>
      </c>
      <c r="E1175" s="37" t="n">
        <v>25.2</v>
      </c>
      <c r="F1175" s="38" t="n">
        <v>252</v>
      </c>
      <c r="G1175" s="39" t="n">
        <v>2023621.6</v>
      </c>
      <c r="H1175" s="39" t="n">
        <v>2022300</v>
      </c>
      <c r="I1175" s="39" t="n">
        <v>74384.03999999986</v>
      </c>
      <c r="J1175" s="39">
        <f>IF(E1175&gt;0, (G1175-I1175)/E1175, "")</f>
        <v/>
      </c>
      <c r="K1175" s="39">
        <f>IF(F1175&gt;0, (G1175-I1175)/F1175, "")</f>
        <v/>
      </c>
      <c r="L1175" s="40" t="n">
        <v>40.7</v>
      </c>
      <c r="M1175" s="39">
        <f>IF(AND(ISNUMBER(L1175), L1175&gt;0), (J1175/L1175)*42, "")</f>
        <v/>
      </c>
      <c r="N1175" s="39">
        <f>IF(M1175&lt;&gt;"", M1175/10, "")</f>
        <v/>
      </c>
      <c r="O1175" s="39">
        <f>M1175</f>
        <v/>
      </c>
      <c r="P1175" s="39">
        <f>IF(AND(M1175&lt;&gt;"", J1175&lt;&gt;""), M1175-J1175, "")</f>
        <v/>
      </c>
      <c r="Q1175" s="36" t="inlineStr">
        <is>
          <t>Amount Discrepancy</t>
        </is>
      </c>
      <c r="R1175" s="21" t="inlineStr">
        <is>
          <t>Debit Y vs Lab AN diff: ₹-1,321.60 | Deductions: Oil: ₹62,595, Bardana: ₹4,805, Brokerage: ₹1,322</t>
        </is>
      </c>
    </row>
    <row r="1176">
      <c r="A1176" s="26" t="n">
        <v>1175</v>
      </c>
      <c r="B1176" s="27" t="inlineStr">
        <is>
          <t>Hardik Agritrade Private Limited</t>
        </is>
      </c>
      <c r="C1176" s="27" t="inlineStr">
        <is>
          <t>INWDMSD27/1154 / PO:0438</t>
        </is>
      </c>
      <c r="D1176" s="26" t="inlineStr">
        <is>
          <t>09-07-2026</t>
        </is>
      </c>
      <c r="E1176" s="32" t="n">
        <v>9.49</v>
      </c>
      <c r="F1176" s="33" t="n">
        <v>94.90000000000001</v>
      </c>
      <c r="G1176" s="34" t="n">
        <v>756045</v>
      </c>
      <c r="H1176" s="34" t="n">
        <v>756045</v>
      </c>
      <c r="I1176" s="34" t="n">
        <v>37881.75000000002</v>
      </c>
      <c r="J1176" s="34">
        <f>IF(E1176&gt;0, (G1176-I1176)/E1176, "")</f>
        <v/>
      </c>
      <c r="K1176" s="34">
        <f>IF(F1176&gt;0, (G1176-I1176)/F1176, "")</f>
        <v/>
      </c>
      <c r="L1176" s="35" t="n">
        <v>39.81</v>
      </c>
      <c r="M1176" s="34">
        <f>IF(AND(ISNUMBER(L1176), L1176&gt;0), (J1176/L1176)*42, "")</f>
        <v/>
      </c>
      <c r="N1176" s="34">
        <f>IF(M1176&lt;&gt;"", M1176/10, "")</f>
        <v/>
      </c>
      <c r="O1176" s="34">
        <f>M1176</f>
        <v/>
      </c>
      <c r="P1176" s="34">
        <f>IF(AND(M1176&lt;&gt;"", J1176&lt;&gt;""), M1176-J1176, "")</f>
        <v/>
      </c>
      <c r="Q1176" s="41" t="inlineStr">
        <is>
          <t>Matched</t>
        </is>
      </c>
      <c r="R1176" s="27" t="inlineStr">
        <is>
          <t>Deductions: Oil: ₹37,802, Shortage: ₹80</t>
        </is>
      </c>
    </row>
    <row r="1177">
      <c r="A1177" s="20" t="n">
        <v>1176</v>
      </c>
      <c r="B1177" s="21" t="inlineStr">
        <is>
          <t>Hardik Agritrade Private Limited</t>
        </is>
      </c>
      <c r="C1177" s="21" t="inlineStr">
        <is>
          <t>INWDMSD27/1155 / PO:0438</t>
        </is>
      </c>
      <c r="D1177" s="20" t="inlineStr">
        <is>
          <t>09-07-2026</t>
        </is>
      </c>
      <c r="E1177" s="37" t="n">
        <v>9.609999999999999</v>
      </c>
      <c r="F1177" s="38" t="n">
        <v>96.09999999999999</v>
      </c>
      <c r="G1177" s="39" t="n">
        <v>764790</v>
      </c>
      <c r="H1177" s="39" t="n">
        <v>764790</v>
      </c>
      <c r="I1177" s="39" t="n">
        <v>26039.27857142857</v>
      </c>
      <c r="J1177" s="39">
        <f>IF(E1177&gt;0, (G1177-I1177)/E1177, "")</f>
        <v/>
      </c>
      <c r="K1177" s="39">
        <f>IF(F1177&gt;0, (G1177-I1177)/F1177, "")</f>
        <v/>
      </c>
      <c r="L1177" s="40" t="n">
        <v>40.1</v>
      </c>
      <c r="M1177" s="39">
        <f>IF(AND(ISNUMBER(L1177), L1177&gt;0), (J1177/L1177)*42, "")</f>
        <v/>
      </c>
      <c r="N1177" s="39">
        <f>IF(M1177&lt;&gt;"", M1177/10, "")</f>
        <v/>
      </c>
      <c r="O1177" s="39">
        <f>M1177</f>
        <v/>
      </c>
      <c r="P1177" s="39">
        <f>IF(AND(M1177&lt;&gt;"", J1177&lt;&gt;""), M1177-J1177, "")</f>
        <v/>
      </c>
      <c r="Q1177" s="41" t="inlineStr">
        <is>
          <t>Matched</t>
        </is>
      </c>
      <c r="R1177" s="21" t="inlineStr">
        <is>
          <t>Deductions: Oil: ₹26,039</t>
        </is>
      </c>
    </row>
    <row r="1178">
      <c r="A1178" s="26" t="n">
        <v>1177</v>
      </c>
      <c r="B1178" s="27" t="inlineStr">
        <is>
          <t>Hardik Agritrade Private Limited</t>
        </is>
      </c>
      <c r="C1178" s="27" t="inlineStr">
        <is>
          <t>INWDMSD27/1156 / PO:0438</t>
        </is>
      </c>
      <c r="D1178" s="26" t="inlineStr">
        <is>
          <t>09-07-2026</t>
        </is>
      </c>
      <c r="E1178" s="32" t="n">
        <v>9.49</v>
      </c>
      <c r="F1178" s="33" t="n">
        <v>94.90000000000001</v>
      </c>
      <c r="G1178" s="34" t="n">
        <v>755250</v>
      </c>
      <c r="H1178" s="34" t="n">
        <v>755250</v>
      </c>
      <c r="I1178" s="34" t="n">
        <v>19061.07142857147</v>
      </c>
      <c r="J1178" s="34">
        <f>IF(E1178&gt;0, (G1178-I1178)/E1178, "")</f>
        <v/>
      </c>
      <c r="K1178" s="34">
        <f>IF(F1178&gt;0, (G1178-I1178)/F1178, "")</f>
        <v/>
      </c>
      <c r="L1178" s="35" t="n">
        <v>40.72</v>
      </c>
      <c r="M1178" s="34">
        <f>IF(AND(ISNUMBER(L1178), L1178&gt;0), (J1178/L1178)*42, "")</f>
        <v/>
      </c>
      <c r="N1178" s="34">
        <f>IF(M1178&lt;&gt;"", M1178/10, "")</f>
        <v/>
      </c>
      <c r="O1178" s="34">
        <f>M1178</f>
        <v/>
      </c>
      <c r="P1178" s="34">
        <f>IF(AND(M1178&lt;&gt;"", J1178&lt;&gt;""), M1178-J1178, "")</f>
        <v/>
      </c>
      <c r="Q1178" s="41" t="inlineStr">
        <is>
          <t>Matched</t>
        </is>
      </c>
      <c r="R1178" s="27" t="inlineStr">
        <is>
          <t>Deductions: Oil: ₹19,061</t>
        </is>
      </c>
    </row>
    <row r="1179">
      <c r="A1179" s="20" t="n">
        <v>1178</v>
      </c>
      <c r="B1179" s="21" t="inlineStr">
        <is>
          <t>Hardik Agritrade Private Limited</t>
        </is>
      </c>
      <c r="C1179" s="21" t="inlineStr">
        <is>
          <t>INWDMSD27/1157 / PO:0438</t>
        </is>
      </c>
      <c r="D1179" s="20" t="inlineStr">
        <is>
          <t>09-07-2026</t>
        </is>
      </c>
      <c r="E1179" s="37" t="n">
        <v>9.52</v>
      </c>
      <c r="F1179" s="38" t="n">
        <v>95.2</v>
      </c>
      <c r="G1179" s="39" t="n">
        <v>757635</v>
      </c>
      <c r="H1179" s="39" t="n">
        <v>757635</v>
      </c>
      <c r="I1179" s="39" t="n">
        <v>21646.71428571434</v>
      </c>
      <c r="J1179" s="39">
        <f>IF(E1179&gt;0, (G1179-I1179)/E1179, "")</f>
        <v/>
      </c>
      <c r="K1179" s="39">
        <f>IF(F1179&gt;0, (G1179-I1179)/F1179, "")</f>
        <v/>
      </c>
      <c r="L1179" s="40" t="n">
        <v>40.42</v>
      </c>
      <c r="M1179" s="39">
        <f>IF(AND(ISNUMBER(L1179), L1179&gt;0), (J1179/L1179)*42, "")</f>
        <v/>
      </c>
      <c r="N1179" s="39">
        <f>IF(M1179&lt;&gt;"", M1179/10, "")</f>
        <v/>
      </c>
      <c r="O1179" s="39">
        <f>M1179</f>
        <v/>
      </c>
      <c r="P1179" s="39">
        <f>IF(AND(M1179&lt;&gt;"", J1179&lt;&gt;""), M1179-J1179, "")</f>
        <v/>
      </c>
      <c r="Q1179" s="41" t="inlineStr">
        <is>
          <t>Matched</t>
        </is>
      </c>
      <c r="R1179" s="21" t="inlineStr">
        <is>
          <t>Deductions: Oil: ₹21,647</t>
        </is>
      </c>
    </row>
    <row r="1180">
      <c r="A1180" s="26" t="n">
        <v>1179</v>
      </c>
      <c r="B1180" s="27" t="inlineStr">
        <is>
          <t>Hardik Agritrade Private Limited</t>
        </is>
      </c>
      <c r="C1180" s="27" t="inlineStr">
        <is>
          <t>INWDMSD27/1158 / PO:0438</t>
        </is>
      </c>
      <c r="D1180" s="26" t="inlineStr">
        <is>
          <t>09-07-2026</t>
        </is>
      </c>
      <c r="E1180" s="32" t="n">
        <v>9.58</v>
      </c>
      <c r="F1180" s="33" t="n">
        <v>95.8</v>
      </c>
      <c r="G1180" s="34" t="n">
        <v>761610</v>
      </c>
      <c r="H1180" s="34" t="n">
        <v>761610</v>
      </c>
      <c r="I1180" s="34" t="n">
        <v>27381.69285714282</v>
      </c>
      <c r="J1180" s="34">
        <f>IF(E1180&gt;0, (G1180-I1180)/E1180, "")</f>
        <v/>
      </c>
      <c r="K1180" s="34">
        <f>IF(F1180&gt;0, (G1180-I1180)/F1180, "")</f>
        <v/>
      </c>
      <c r="L1180" s="35" t="n">
        <v>40.28</v>
      </c>
      <c r="M1180" s="34">
        <f>IF(AND(ISNUMBER(L1180), L1180&gt;0), (J1180/L1180)*42, "")</f>
        <v/>
      </c>
      <c r="N1180" s="34">
        <f>IF(M1180&lt;&gt;"", M1180/10, "")</f>
        <v/>
      </c>
      <c r="O1180" s="34">
        <f>M1180</f>
        <v/>
      </c>
      <c r="P1180" s="34">
        <f>IF(AND(M1180&lt;&gt;"", J1180&lt;&gt;""), M1180-J1180, "")</f>
        <v/>
      </c>
      <c r="Q1180" s="41" t="inlineStr">
        <is>
          <t>Matched</t>
        </is>
      </c>
      <c r="R1180" s="27" t="inlineStr">
        <is>
          <t>Deductions: Oil: ₹27,382</t>
        </is>
      </c>
    </row>
    <row r="1181">
      <c r="A1181" s="20" t="n">
        <v>1180</v>
      </c>
      <c r="B1181" s="21" t="inlineStr">
        <is>
          <t>Hardik Agritrade Private Limited</t>
        </is>
      </c>
      <c r="C1181" s="21" t="inlineStr">
        <is>
          <t>INWDMSD27/1159 / PO:0438</t>
        </is>
      </c>
      <c r="D1181" s="20" t="inlineStr">
        <is>
          <t>09-07-2026</t>
        </is>
      </c>
      <c r="E1181" s="37" t="n">
        <v>9.640000000000001</v>
      </c>
      <c r="F1181" s="38" t="n">
        <v>96.40000000000001</v>
      </c>
      <c r="G1181" s="39" t="n">
        <v>767970</v>
      </c>
      <c r="H1181" s="39" t="n">
        <v>767970</v>
      </c>
      <c r="I1181" s="39" t="n">
        <v>30981.14999999996</v>
      </c>
      <c r="J1181" s="39">
        <f>IF(E1181&gt;0, (G1181-I1181)/E1181, "")</f>
        <v/>
      </c>
      <c r="K1181" s="39">
        <f>IF(F1181&gt;0, (G1181-I1181)/F1181, "")</f>
        <v/>
      </c>
      <c r="L1181" s="40" t="n">
        <v>40.13</v>
      </c>
      <c r="M1181" s="39">
        <f>IF(AND(ISNUMBER(L1181), L1181&gt;0), (J1181/L1181)*42, "")</f>
        <v/>
      </c>
      <c r="N1181" s="39">
        <f>IF(M1181&lt;&gt;"", M1181/10, "")</f>
        <v/>
      </c>
      <c r="O1181" s="39">
        <f>M1181</f>
        <v/>
      </c>
      <c r="P1181" s="39">
        <f>IF(AND(M1181&lt;&gt;"", J1181&lt;&gt;""), M1181-J1181, "")</f>
        <v/>
      </c>
      <c r="Q1181" s="41" t="inlineStr">
        <is>
          <t>Matched</t>
        </is>
      </c>
      <c r="R1181" s="21" t="inlineStr">
        <is>
          <t>Deductions: Oil: ₹30,902, Shortage: ₹80</t>
        </is>
      </c>
    </row>
    <row r="1182">
      <c r="A1182" s="26" t="n">
        <v>1181</v>
      </c>
      <c r="B1182" s="27" t="inlineStr">
        <is>
          <t>Hardik Agritrade Private Limited</t>
        </is>
      </c>
      <c r="C1182" s="27" t="inlineStr">
        <is>
          <t>INWDMSD27/1160 / PO:0438</t>
        </is>
      </c>
      <c r="D1182" s="26" t="inlineStr">
        <is>
          <t>09-07-2026</t>
        </is>
      </c>
      <c r="E1182" s="32" t="n">
        <v>9.609999999999999</v>
      </c>
      <c r="F1182" s="33" t="n">
        <v>96.09999999999999</v>
      </c>
      <c r="G1182" s="34" t="n">
        <v>765585</v>
      </c>
      <c r="H1182" s="34" t="n">
        <v>765585</v>
      </c>
      <c r="I1182" s="34" t="n">
        <v>30338.33571428565</v>
      </c>
      <c r="J1182" s="34">
        <f>IF(E1182&gt;0, (G1182-I1182)/E1182, "")</f>
        <v/>
      </c>
      <c r="K1182" s="34">
        <f>IF(F1182&gt;0, (G1182-I1182)/F1182, "")</f>
        <v/>
      </c>
      <c r="L1182" s="35" t="n">
        <v>39.9</v>
      </c>
      <c r="M1182" s="34">
        <f>IF(AND(ISNUMBER(L1182), L1182&gt;0), (J1182/L1182)*42, "")</f>
        <v/>
      </c>
      <c r="N1182" s="34">
        <f>IF(M1182&lt;&gt;"", M1182/10, "")</f>
        <v/>
      </c>
      <c r="O1182" s="34">
        <f>M1182</f>
        <v/>
      </c>
      <c r="P1182" s="34">
        <f>IF(AND(M1182&lt;&gt;"", J1182&lt;&gt;""), M1182-J1182, "")</f>
        <v/>
      </c>
      <c r="Q1182" s="41" t="inlineStr">
        <is>
          <t>Matched</t>
        </is>
      </c>
      <c r="R1182" s="27" t="inlineStr">
        <is>
          <t>Deductions: Oil: ₹30,259, Shortage: ₹80</t>
        </is>
      </c>
    </row>
    <row r="1183">
      <c r="A1183" s="20" t="n">
        <v>1182</v>
      </c>
      <c r="B1183" s="21" t="inlineStr">
        <is>
          <t>Hardik Agritrade Private Limited</t>
        </is>
      </c>
      <c r="C1183" s="21" t="inlineStr">
        <is>
          <t>INWDMSD27/1161 / PO:0438</t>
        </is>
      </c>
      <c r="D1183" s="20" t="inlineStr">
        <is>
          <t>09-07-2026</t>
        </is>
      </c>
      <c r="E1183" s="37" t="n">
        <v>9.640000000000001</v>
      </c>
      <c r="F1183" s="38" t="n">
        <v>96.40000000000001</v>
      </c>
      <c r="G1183" s="39" t="n">
        <v>766380</v>
      </c>
      <c r="H1183" s="39" t="n">
        <v>766380</v>
      </c>
      <c r="I1183" s="39" t="n">
        <v>21714.09999999996</v>
      </c>
      <c r="J1183" s="39">
        <f>IF(E1183&gt;0, (G1183-I1183)/E1183, "")</f>
        <v/>
      </c>
      <c r="K1183" s="39">
        <f>IF(F1183&gt;0, (G1183-I1183)/F1183, "")</f>
        <v/>
      </c>
      <c r="L1183" s="40" t="n">
        <v>40.52</v>
      </c>
      <c r="M1183" s="39">
        <f>IF(AND(ISNUMBER(L1183), L1183&gt;0), (J1183/L1183)*42, "")</f>
        <v/>
      </c>
      <c r="N1183" s="39">
        <f>IF(M1183&lt;&gt;"", M1183/10, "")</f>
        <v/>
      </c>
      <c r="O1183" s="39">
        <f>M1183</f>
        <v/>
      </c>
      <c r="P1183" s="39">
        <f>IF(AND(M1183&lt;&gt;"", J1183&lt;&gt;""), M1183-J1183, "")</f>
        <v/>
      </c>
      <c r="Q1183" s="41" t="inlineStr">
        <is>
          <t>Matched</t>
        </is>
      </c>
      <c r="R1183" s="21" t="inlineStr">
        <is>
          <t>Deductions: Oil: ₹21,714</t>
        </is>
      </c>
    </row>
    <row r="1184">
      <c r="A1184" s="26" t="n">
        <v>1183</v>
      </c>
      <c r="B1184" s="27" t="inlineStr">
        <is>
          <t>Shyam Traders</t>
        </is>
      </c>
      <c r="C1184" s="27" t="inlineStr">
        <is>
          <t>INWDMSD27/1162 / PO:0440</t>
        </is>
      </c>
      <c r="D1184" s="26" t="inlineStr">
        <is>
          <t>10-07-2026</t>
        </is>
      </c>
      <c r="E1184" s="32" t="n">
        <v>29.92</v>
      </c>
      <c r="F1184" s="33" t="n">
        <v>299.2</v>
      </c>
      <c r="G1184" s="34" t="n">
        <v>2388113.75</v>
      </c>
      <c r="H1184" s="34" t="n">
        <v>2388113.75</v>
      </c>
      <c r="I1184" s="34" t="n">
        <v>128652.9348571427</v>
      </c>
      <c r="J1184" s="34">
        <f>IF(E1184&gt;0, (G1184-I1184)/E1184, "")</f>
        <v/>
      </c>
      <c r="K1184" s="34">
        <f>IF(F1184&gt;0, (G1184-I1184)/F1184, "")</f>
        <v/>
      </c>
      <c r="L1184" s="35" t="n">
        <v>40.02</v>
      </c>
      <c r="M1184" s="34">
        <f>IF(AND(ISNUMBER(L1184), L1184&gt;0), (J1184/L1184)*42, "")</f>
        <v/>
      </c>
      <c r="N1184" s="34">
        <f>IF(M1184&lt;&gt;"", M1184/10, "")</f>
        <v/>
      </c>
      <c r="O1184" s="34">
        <f>M1184</f>
        <v/>
      </c>
      <c r="P1184" s="34">
        <f>IF(AND(M1184&lt;&gt;"", J1184&lt;&gt;""), M1184-J1184, "")</f>
        <v/>
      </c>
      <c r="Q1184" s="41" t="inlineStr">
        <is>
          <t>Matched</t>
        </is>
      </c>
      <c r="R1184" s="27" t="inlineStr">
        <is>
          <t>Deductions: Oil: ₹112,537, Shortage: ₹1,994, Bardana: ₹5,525, Moisture: ₹5,254</t>
        </is>
      </c>
    </row>
    <row r="1185">
      <c r="A1185" s="20" t="n">
        <v>1184</v>
      </c>
      <c r="B1185" s="21" t="inlineStr">
        <is>
          <t>Shambhu Technology Services Pvt Ltd</t>
        </is>
      </c>
      <c r="C1185" s="21" t="inlineStr">
        <is>
          <t>INWDMSD27/1163 / PO:0447</t>
        </is>
      </c>
      <c r="D1185" s="20" t="inlineStr">
        <is>
          <t>10-07-2026</t>
        </is>
      </c>
      <c r="E1185" s="37" t="n">
        <v>35.47</v>
      </c>
      <c r="F1185" s="38" t="n">
        <v>354.7</v>
      </c>
      <c r="G1185" s="39" t="n">
        <v>2929125</v>
      </c>
      <c r="H1185" s="39" t="n">
        <v>2846467.5</v>
      </c>
      <c r="I1185" s="39" t="n">
        <v>261650.8175</v>
      </c>
      <c r="J1185" s="39">
        <f>IF(E1185&gt;0, (G1185-I1185)/E1185, "")</f>
        <v/>
      </c>
      <c r="K1185" s="39">
        <f>IF(F1185&gt;0, (G1185-I1185)/F1185, "")</f>
        <v/>
      </c>
      <c r="L1185" s="40" t="n">
        <v>38.57</v>
      </c>
      <c r="M1185" s="39">
        <f>IF(AND(ISNUMBER(L1185), L1185&gt;0), (J1185/L1185)*42, "")</f>
        <v/>
      </c>
      <c r="N1185" s="39">
        <f>IF(M1185&lt;&gt;"", M1185/10, "")</f>
        <v/>
      </c>
      <c r="O1185" s="39">
        <f>M1185</f>
        <v/>
      </c>
      <c r="P1185" s="39">
        <f>IF(AND(M1185&lt;&gt;"", J1185&lt;&gt;""), M1185-J1185, "")</f>
        <v/>
      </c>
      <c r="Q1185" s="36" t="inlineStr">
        <is>
          <t>Amount Discrepancy</t>
        </is>
      </c>
      <c r="R1185" s="21" t="inlineStr">
        <is>
          <t>Debit Y vs Lab AN diff: ₹-82,657.50 | Deductions: Oil: ₹232,462, Bardana: ₹6,790, Moisture: ₹5,693, Brokerage: ₹5,320</t>
        </is>
      </c>
    </row>
    <row r="1186">
      <c r="A1186" s="26" t="n">
        <v>1185</v>
      </c>
      <c r="B1186" s="27" t="inlineStr">
        <is>
          <t>Hardik Agritrade Private Limited</t>
        </is>
      </c>
      <c r="C1186" s="27" t="inlineStr">
        <is>
          <t>INWDMSD27/1164 / PO:0438</t>
        </is>
      </c>
      <c r="D1186" s="26" t="inlineStr">
        <is>
          <t>10-07-2026</t>
        </is>
      </c>
      <c r="E1186" s="32" t="n">
        <v>9.4</v>
      </c>
      <c r="F1186" s="33" t="n">
        <v>94</v>
      </c>
      <c r="G1186" s="34" t="n">
        <v>748890</v>
      </c>
      <c r="H1186" s="34" t="n">
        <v>748890</v>
      </c>
      <c r="I1186" s="34" t="n">
        <v>39663.6857142857</v>
      </c>
      <c r="J1186" s="34">
        <f>IF(E1186&gt;0, (G1186-I1186)/E1186, "")</f>
        <v/>
      </c>
      <c r="K1186" s="34">
        <f>IF(F1186&gt;0, (G1186-I1186)/F1186, "")</f>
        <v/>
      </c>
      <c r="L1186" s="35" t="n">
        <v>39.53</v>
      </c>
      <c r="M1186" s="34">
        <f>IF(AND(ISNUMBER(L1186), L1186&gt;0), (J1186/L1186)*42, "")</f>
        <v/>
      </c>
      <c r="N1186" s="34">
        <f>IF(M1186&lt;&gt;"", M1186/10, "")</f>
        <v/>
      </c>
      <c r="O1186" s="34">
        <f>M1186</f>
        <v/>
      </c>
      <c r="P1186" s="34">
        <f>IF(AND(M1186&lt;&gt;"", J1186&lt;&gt;""), M1186-J1186, "")</f>
        <v/>
      </c>
      <c r="Q1186" s="41" t="inlineStr">
        <is>
          <t>Matched</t>
        </is>
      </c>
      <c r="R1186" s="27" t="inlineStr">
        <is>
          <t>Deductions: Oil: ₹39,584, Shortage: ₹80</t>
        </is>
      </c>
    </row>
    <row r="1187">
      <c r="A1187" s="20" t="n">
        <v>1186</v>
      </c>
      <c r="B1187" s="21" t="inlineStr">
        <is>
          <t>Hardik Agritrade Private Limited</t>
        </is>
      </c>
      <c r="C1187" s="21" t="inlineStr">
        <is>
          <t>INWDMSD27/1165 / PO:0438</t>
        </is>
      </c>
      <c r="D1187" s="20" t="inlineStr">
        <is>
          <t>10-07-2026</t>
        </is>
      </c>
      <c r="E1187" s="37" t="n">
        <v>9.42</v>
      </c>
      <c r="F1187" s="38" t="n">
        <v>94.2</v>
      </c>
      <c r="G1187" s="39" t="n">
        <v>750480</v>
      </c>
      <c r="H1187" s="39" t="n">
        <v>750480</v>
      </c>
      <c r="I1187" s="39" t="n">
        <v>37603.50000000002</v>
      </c>
      <c r="J1187" s="39">
        <f>IF(E1187&gt;0, (G1187-I1187)/E1187, "")</f>
        <v/>
      </c>
      <c r="K1187" s="39">
        <f>IF(F1187&gt;0, (G1187-I1187)/F1187, "")</f>
        <v/>
      </c>
      <c r="L1187" s="40" t="n">
        <v>39.76</v>
      </c>
      <c r="M1187" s="39">
        <f>IF(AND(ISNUMBER(L1187), L1187&gt;0), (J1187/L1187)*42, "")</f>
        <v/>
      </c>
      <c r="N1187" s="39">
        <f>IF(M1187&lt;&gt;"", M1187/10, "")</f>
        <v/>
      </c>
      <c r="O1187" s="39">
        <f>M1187</f>
        <v/>
      </c>
      <c r="P1187" s="39">
        <f>IF(AND(M1187&lt;&gt;"", J1187&lt;&gt;""), M1187-J1187, "")</f>
        <v/>
      </c>
      <c r="Q1187" s="41" t="inlineStr">
        <is>
          <t>Matched</t>
        </is>
      </c>
      <c r="R1187" s="21" t="inlineStr">
        <is>
          <t>Deductions: Oil: ₹37,524, Shortage: ₹80</t>
        </is>
      </c>
    </row>
    <row r="1188">
      <c r="A1188" s="26" t="n">
        <v>1187</v>
      </c>
      <c r="B1188" s="27" t="inlineStr">
        <is>
          <t>Hardik Agritrade Private Limited</t>
        </is>
      </c>
      <c r="C1188" s="27" t="inlineStr">
        <is>
          <t>INWDMSD27/1166 / PO:0438</t>
        </is>
      </c>
      <c r="D1188" s="26" t="inlineStr">
        <is>
          <t>10-07-2026</t>
        </is>
      </c>
      <c r="E1188" s="32" t="n">
        <v>9.699999999999999</v>
      </c>
      <c r="F1188" s="33" t="n">
        <v>97</v>
      </c>
      <c r="G1188" s="34" t="n">
        <v>772740</v>
      </c>
      <c r="H1188" s="34" t="n">
        <v>772740</v>
      </c>
      <c r="I1188" s="34" t="n">
        <v>55091.2285714286</v>
      </c>
      <c r="J1188" s="34">
        <f>IF(E1188&gt;0, (G1188-I1188)/E1188, "")</f>
        <v/>
      </c>
      <c r="K1188" s="34">
        <f>IF(F1188&gt;0, (G1188-I1188)/F1188, "")</f>
        <v/>
      </c>
      <c r="L1188" s="35" t="n">
        <v>39.06</v>
      </c>
      <c r="M1188" s="34">
        <f>IF(AND(ISNUMBER(L1188), L1188&gt;0), (J1188/L1188)*42, "")</f>
        <v/>
      </c>
      <c r="N1188" s="34">
        <f>IF(M1188&lt;&gt;"", M1188/10, "")</f>
        <v/>
      </c>
      <c r="O1188" s="34">
        <f>M1188</f>
        <v/>
      </c>
      <c r="P1188" s="34">
        <f>IF(AND(M1188&lt;&gt;"", J1188&lt;&gt;""), M1188-J1188, "")</f>
        <v/>
      </c>
      <c r="Q1188" s="41" t="inlineStr">
        <is>
          <t>Matched</t>
        </is>
      </c>
      <c r="R1188" s="27" t="inlineStr">
        <is>
          <t>Deductions: Oil: ₹55,012, Shortage: ₹80</t>
        </is>
      </c>
    </row>
    <row r="1189">
      <c r="A1189" s="20" t="n">
        <v>1188</v>
      </c>
      <c r="B1189" s="21" t="inlineStr">
        <is>
          <t>Hardik Agritrade Private Limited</t>
        </is>
      </c>
      <c r="C1189" s="21" t="inlineStr">
        <is>
          <t>INWDMSD27/1167 / PO:0438</t>
        </is>
      </c>
      <c r="D1189" s="20" t="inlineStr">
        <is>
          <t>10-07-2026</t>
        </is>
      </c>
      <c r="E1189" s="37" t="n">
        <v>9.620000000000001</v>
      </c>
      <c r="F1189" s="38" t="n">
        <v>96.2</v>
      </c>
      <c r="G1189" s="39" t="n">
        <v>767175</v>
      </c>
      <c r="H1189" s="39" t="n">
        <v>767175</v>
      </c>
      <c r="I1189" s="39" t="n">
        <v>40877.19642857138</v>
      </c>
      <c r="J1189" s="39">
        <f>IF(E1189&gt;0, (G1189-I1189)/E1189, "")</f>
        <v/>
      </c>
      <c r="K1189" s="39">
        <f>IF(F1189&gt;0, (G1189-I1189)/F1189, "")</f>
        <v/>
      </c>
      <c r="L1189" s="40" t="n">
        <v>39.57</v>
      </c>
      <c r="M1189" s="39">
        <f>IF(AND(ISNUMBER(L1189), L1189&gt;0), (J1189/L1189)*42, "")</f>
        <v/>
      </c>
      <c r="N1189" s="39">
        <f>IF(M1189&lt;&gt;"", M1189/10, "")</f>
        <v/>
      </c>
      <c r="O1189" s="39">
        <f>M1189</f>
        <v/>
      </c>
      <c r="P1189" s="39">
        <f>IF(AND(M1189&lt;&gt;"", J1189&lt;&gt;""), M1189-J1189, "")</f>
        <v/>
      </c>
      <c r="Q1189" s="41" t="inlineStr">
        <is>
          <t>Matched</t>
        </is>
      </c>
      <c r="R1189" s="21" t="inlineStr">
        <is>
          <t>Deductions: Oil: ₹40,003, Shortage: ₹874</t>
        </is>
      </c>
    </row>
    <row r="1190">
      <c r="A1190" s="26" t="n">
        <v>1189</v>
      </c>
      <c r="B1190" s="27" t="inlineStr">
        <is>
          <t>Hardik Agritrade Private Limited</t>
        </is>
      </c>
      <c r="C1190" s="27" t="inlineStr">
        <is>
          <t>INWDMSD27/1168 / PO:0438</t>
        </is>
      </c>
      <c r="D1190" s="26" t="inlineStr">
        <is>
          <t>10-07-2026</t>
        </is>
      </c>
      <c r="E1190" s="32" t="n">
        <v>9.690000000000001</v>
      </c>
      <c r="F1190" s="33" t="n">
        <v>96.90000000000001</v>
      </c>
      <c r="G1190" s="34" t="n">
        <v>772740</v>
      </c>
      <c r="H1190" s="34" t="n">
        <v>772740</v>
      </c>
      <c r="I1190" s="34" t="n">
        <v>47606.87142857141</v>
      </c>
      <c r="J1190" s="34">
        <f>IF(E1190&gt;0, (G1190-I1190)/E1190, "")</f>
        <v/>
      </c>
      <c r="K1190" s="34">
        <f>IF(F1190&gt;0, (G1190-I1190)/F1190, "")</f>
        <v/>
      </c>
      <c r="L1190" s="35" t="n">
        <v>39.38</v>
      </c>
      <c r="M1190" s="34">
        <f>IF(AND(ISNUMBER(L1190), L1190&gt;0), (J1190/L1190)*42, "")</f>
        <v/>
      </c>
      <c r="N1190" s="34">
        <f>IF(M1190&lt;&gt;"", M1190/10, "")</f>
        <v/>
      </c>
      <c r="O1190" s="34">
        <f>M1190</f>
        <v/>
      </c>
      <c r="P1190" s="34">
        <f>IF(AND(M1190&lt;&gt;"", J1190&lt;&gt;""), M1190-J1190, "")</f>
        <v/>
      </c>
      <c r="Q1190" s="41" t="inlineStr">
        <is>
          <t>Matched</t>
        </is>
      </c>
      <c r="R1190" s="27" t="inlineStr">
        <is>
          <t>Deductions: Oil: ₹46,732, Shortage: ₹874</t>
        </is>
      </c>
    </row>
    <row r="1191">
      <c r="A1191" s="20" t="n">
        <v>1190</v>
      </c>
      <c r="B1191" s="21" t="inlineStr">
        <is>
          <t>Hardik Agritrade Private Limited</t>
        </is>
      </c>
      <c r="C1191" s="21" t="inlineStr">
        <is>
          <t>INWDMSD27/1169 / PO:0438</t>
        </is>
      </c>
      <c r="D1191" s="20" t="inlineStr">
        <is>
          <t>10-07-2026</t>
        </is>
      </c>
      <c r="E1191" s="37" t="n">
        <v>9.199999999999999</v>
      </c>
      <c r="F1191" s="38" t="n">
        <v>92</v>
      </c>
      <c r="G1191" s="39" t="n">
        <v>732990</v>
      </c>
      <c r="H1191" s="39" t="n">
        <v>732990</v>
      </c>
      <c r="I1191" s="39" t="n">
        <v>39695.86428571434</v>
      </c>
      <c r="J1191" s="39">
        <f>IF(E1191&gt;0, (G1191-I1191)/E1191, "")</f>
        <v/>
      </c>
      <c r="K1191" s="39">
        <f>IF(F1191&gt;0, (G1191-I1191)/F1191, "")</f>
        <v/>
      </c>
      <c r="L1191" s="40" t="n">
        <v>39.32</v>
      </c>
      <c r="M1191" s="39">
        <f>IF(AND(ISNUMBER(L1191), L1191&gt;0), (J1191/L1191)*42, "")</f>
        <v/>
      </c>
      <c r="N1191" s="39">
        <f>IF(M1191&lt;&gt;"", M1191/10, "")</f>
        <v/>
      </c>
      <c r="O1191" s="39">
        <f>M1191</f>
        <v/>
      </c>
      <c r="P1191" s="39">
        <f>IF(AND(M1191&lt;&gt;"", J1191&lt;&gt;""), M1191-J1191, "")</f>
        <v/>
      </c>
      <c r="Q1191" s="41" t="inlineStr">
        <is>
          <t>Matched</t>
        </is>
      </c>
      <c r="R1191" s="21" t="inlineStr">
        <is>
          <t>Deductions: Oil: ₹39,616, Shortage: ₹80</t>
        </is>
      </c>
    </row>
    <row r="1192">
      <c r="A1192" s="26" t="n">
        <v>1191</v>
      </c>
      <c r="B1192" s="27" t="inlineStr">
        <is>
          <t>Hardik Agritrade Private Limited</t>
        </is>
      </c>
      <c r="C1192" s="27" t="inlineStr">
        <is>
          <t>INWDMSD27/1170 / PO:0438</t>
        </is>
      </c>
      <c r="D1192" s="26" t="inlineStr">
        <is>
          <t>10-07-2026</t>
        </is>
      </c>
      <c r="E1192" s="32" t="n">
        <v>9.720000000000001</v>
      </c>
      <c r="F1192" s="33" t="n">
        <v>97.2</v>
      </c>
      <c r="G1192" s="34" t="n">
        <v>774330</v>
      </c>
      <c r="H1192" s="34" t="n">
        <v>774330</v>
      </c>
      <c r="I1192" s="34" t="n">
        <v>41745.82857142854</v>
      </c>
      <c r="J1192" s="34">
        <f>IF(E1192&gt;0, (G1192-I1192)/E1192, "")</f>
        <v/>
      </c>
      <c r="K1192" s="34">
        <f>IF(F1192&gt;0, (G1192-I1192)/F1192, "")</f>
        <v/>
      </c>
      <c r="L1192" s="35" t="n">
        <v>39.42</v>
      </c>
      <c r="M1192" s="34">
        <f>IF(AND(ISNUMBER(L1192), L1192&gt;0), (J1192/L1192)*42, "")</f>
        <v/>
      </c>
      <c r="N1192" s="34">
        <f>IF(M1192&lt;&gt;"", M1192/10, "")</f>
        <v/>
      </c>
      <c r="O1192" s="34">
        <f>M1192</f>
        <v/>
      </c>
      <c r="P1192" s="34">
        <f>IF(AND(M1192&lt;&gt;"", J1192&lt;&gt;""), M1192-J1192, "")</f>
        <v/>
      </c>
      <c r="Q1192" s="41" t="inlineStr">
        <is>
          <t>Matched</t>
        </is>
      </c>
      <c r="R1192" s="27" t="inlineStr">
        <is>
          <t>Deductions: Oil: ₹41,666, Shortage: ₹80</t>
        </is>
      </c>
    </row>
    <row r="1193">
      <c r="A1193" s="20" t="n">
        <v>1192</v>
      </c>
      <c r="B1193" s="21" t="inlineStr">
        <is>
          <t>Hardik Agritrade Private Limited</t>
        </is>
      </c>
      <c r="C1193" s="21" t="inlineStr">
        <is>
          <t>INWDMSD27/1171 / PO:0438</t>
        </is>
      </c>
      <c r="D1193" s="20" t="inlineStr">
        <is>
          <t>10-07-2026</t>
        </is>
      </c>
      <c r="E1193" s="37" t="n">
        <v>9.76</v>
      </c>
      <c r="F1193" s="38" t="n">
        <v>97.59999999999999</v>
      </c>
      <c r="G1193" s="39" t="n">
        <v>777510</v>
      </c>
      <c r="H1193" s="39" t="n">
        <v>777510</v>
      </c>
      <c r="I1193" s="39" t="n">
        <v>35913.5571428571</v>
      </c>
      <c r="J1193" s="39">
        <f>IF(E1193&gt;0, (G1193-I1193)/E1193, "")</f>
        <v/>
      </c>
      <c r="K1193" s="39">
        <f>IF(F1193&gt;0, (G1193-I1193)/F1193, "")</f>
        <v/>
      </c>
      <c r="L1193" s="40" t="n">
        <v>39.9</v>
      </c>
      <c r="M1193" s="39">
        <f>IF(AND(ISNUMBER(L1193), L1193&gt;0), (J1193/L1193)*42, "")</f>
        <v/>
      </c>
      <c r="N1193" s="39">
        <f>IF(M1193&lt;&gt;"", M1193/10, "")</f>
        <v/>
      </c>
      <c r="O1193" s="39">
        <f>M1193</f>
        <v/>
      </c>
      <c r="P1193" s="39">
        <f>IF(AND(M1193&lt;&gt;"", J1193&lt;&gt;""), M1193-J1193, "")</f>
        <v/>
      </c>
      <c r="Q1193" s="41" t="inlineStr">
        <is>
          <t>Matched</t>
        </is>
      </c>
      <c r="R1193" s="21" t="inlineStr">
        <is>
          <t>Deductions: Oil: ₹35,914</t>
        </is>
      </c>
    </row>
    <row r="1194">
      <c r="A1194" s="26" t="n">
        <v>1193</v>
      </c>
      <c r="B1194" s="27" t="inlineStr">
        <is>
          <t>Hardik Agritrade Private Limited</t>
        </is>
      </c>
      <c r="C1194" s="27" t="inlineStr">
        <is>
          <t>INWDMSD27/1172 / PO:0438</t>
        </is>
      </c>
      <c r="D1194" s="26" t="inlineStr">
        <is>
          <t>10-07-2026</t>
        </is>
      </c>
      <c r="E1194" s="32" t="n">
        <v>9.65</v>
      </c>
      <c r="F1194" s="33" t="n">
        <v>96.5</v>
      </c>
      <c r="G1194" s="34" t="n">
        <v>768765</v>
      </c>
      <c r="H1194" s="34" t="n">
        <v>768765</v>
      </c>
      <c r="I1194" s="34" t="n">
        <v>40165.10357142853</v>
      </c>
      <c r="J1194" s="34">
        <f>IF(E1194&gt;0, (G1194-I1194)/E1194, "")</f>
        <v/>
      </c>
      <c r="K1194" s="34">
        <f>IF(F1194&gt;0, (G1194-I1194)/F1194, "")</f>
        <v/>
      </c>
      <c r="L1194" s="35" t="n">
        <v>39.52</v>
      </c>
      <c r="M1194" s="34">
        <f>IF(AND(ISNUMBER(L1194), L1194&gt;0), (J1194/L1194)*42, "")</f>
        <v/>
      </c>
      <c r="N1194" s="34">
        <f>IF(M1194&lt;&gt;"", M1194/10, "")</f>
        <v/>
      </c>
      <c r="O1194" s="34">
        <f>M1194</f>
        <v/>
      </c>
      <c r="P1194" s="34">
        <f>IF(AND(M1194&lt;&gt;"", J1194&lt;&gt;""), M1194-J1194, "")</f>
        <v/>
      </c>
      <c r="Q1194" s="41" t="inlineStr">
        <is>
          <t>Matched</t>
        </is>
      </c>
      <c r="R1194" s="27" t="inlineStr">
        <is>
          <t>Deductions: Oil: ₹40,086, Shortage: ₹80</t>
        </is>
      </c>
    </row>
    <row r="1195">
      <c r="A1195" s="20" t="n">
        <v>1194</v>
      </c>
      <c r="B1195" s="21" t="inlineStr">
        <is>
          <t>Hardik Agritrade Private Limited</t>
        </is>
      </c>
      <c r="C1195" s="21" t="inlineStr">
        <is>
          <t>INWDMSD27/1173 / PO:0438</t>
        </is>
      </c>
      <c r="D1195" s="20" t="inlineStr">
        <is>
          <t>10-07-2026</t>
        </is>
      </c>
      <c r="E1195" s="37" t="n">
        <v>9.699999999999999</v>
      </c>
      <c r="F1195" s="38" t="n">
        <v>97</v>
      </c>
      <c r="G1195" s="39" t="n">
        <v>772740</v>
      </c>
      <c r="H1195" s="39" t="n">
        <v>772740</v>
      </c>
      <c r="I1195" s="39" t="n">
        <v>36692.65714285718</v>
      </c>
      <c r="J1195" s="39">
        <f>IF(E1195&gt;0, (G1195-I1195)/E1195, "")</f>
        <v/>
      </c>
      <c r="K1195" s="39">
        <f>IF(F1195&gt;0, (G1195-I1195)/F1195, "")</f>
        <v/>
      </c>
      <c r="L1195" s="40" t="n">
        <v>39.67</v>
      </c>
      <c r="M1195" s="39">
        <f>IF(AND(ISNUMBER(L1195), L1195&gt;0), (J1195/L1195)*42, "")</f>
        <v/>
      </c>
      <c r="N1195" s="39">
        <f>IF(M1195&lt;&gt;"", M1195/10, "")</f>
        <v/>
      </c>
      <c r="O1195" s="39">
        <f>M1195</f>
        <v/>
      </c>
      <c r="P1195" s="39">
        <f>IF(AND(M1195&lt;&gt;"", J1195&lt;&gt;""), M1195-J1195, "")</f>
        <v/>
      </c>
      <c r="Q1195" s="41" t="inlineStr">
        <is>
          <t>Matched</t>
        </is>
      </c>
      <c r="R1195" s="21" t="inlineStr">
        <is>
          <t>Deductions: Oil: ₹36,613, Shortage: ₹80</t>
        </is>
      </c>
    </row>
    <row r="1196">
      <c r="A1196" s="26" t="n">
        <v>1195</v>
      </c>
      <c r="B1196" s="27" t="inlineStr">
        <is>
          <t>Hardik Agritrade Private Limited</t>
        </is>
      </c>
      <c r="C1196" s="27" t="inlineStr">
        <is>
          <t>INWDMSD27/1174 / PO:0438</t>
        </is>
      </c>
      <c r="D1196" s="26" t="inlineStr">
        <is>
          <t>10-07-2026</t>
        </is>
      </c>
      <c r="E1196" s="32" t="n">
        <v>9.68</v>
      </c>
      <c r="F1196" s="33" t="n">
        <v>96.8</v>
      </c>
      <c r="G1196" s="34" t="n">
        <v>770355</v>
      </c>
      <c r="H1196" s="34" t="n">
        <v>770355</v>
      </c>
      <c r="I1196" s="34" t="n">
        <v>37600.66071428566</v>
      </c>
      <c r="J1196" s="34">
        <f>IF(E1196&gt;0, (G1196-I1196)/E1196, "")</f>
        <v/>
      </c>
      <c r="K1196" s="34">
        <f>IF(F1196&gt;0, (G1196-I1196)/F1196, "")</f>
        <v/>
      </c>
      <c r="L1196" s="35" t="n">
        <v>39.58</v>
      </c>
      <c r="M1196" s="34">
        <f>IF(AND(ISNUMBER(L1196), L1196&gt;0), (J1196/L1196)*42, "")</f>
        <v/>
      </c>
      <c r="N1196" s="34">
        <f>IF(M1196&lt;&gt;"", M1196/10, "")</f>
        <v/>
      </c>
      <c r="O1196" s="34">
        <f>M1196</f>
        <v/>
      </c>
      <c r="P1196" s="34">
        <f>IF(AND(M1196&lt;&gt;"", J1196&lt;&gt;""), M1196-J1196, "")</f>
        <v/>
      </c>
      <c r="Q1196" s="41" t="inlineStr">
        <is>
          <t>Matched</t>
        </is>
      </c>
      <c r="R1196" s="27" t="inlineStr">
        <is>
          <t>Deductions: Oil: ₹37,601</t>
        </is>
      </c>
    </row>
    <row r="1197">
      <c r="A1197" s="20" t="n">
        <v>1196</v>
      </c>
      <c r="B1197" s="21" t="inlineStr">
        <is>
          <t>Hardik Agritrade Private Limited</t>
        </is>
      </c>
      <c r="C1197" s="21" t="inlineStr">
        <is>
          <t>INWDMSD27/1175 / PO:0438</t>
        </is>
      </c>
      <c r="D1197" s="20" t="inlineStr">
        <is>
          <t>10-07-2026</t>
        </is>
      </c>
      <c r="E1197" s="37" t="n">
        <v>9.65</v>
      </c>
      <c r="F1197" s="38" t="n">
        <v>96.5</v>
      </c>
      <c r="G1197" s="39" t="n">
        <v>767970</v>
      </c>
      <c r="H1197" s="39" t="n">
        <v>767970</v>
      </c>
      <c r="I1197" s="39" t="n">
        <v>35655.75000000005</v>
      </c>
      <c r="J1197" s="39">
        <f>IF(E1197&gt;0, (G1197-I1197)/E1197, "")</f>
        <v/>
      </c>
      <c r="K1197" s="39">
        <f>IF(F1197&gt;0, (G1197-I1197)/F1197, "")</f>
        <v/>
      </c>
      <c r="L1197" s="40" t="n">
        <v>39.66</v>
      </c>
      <c r="M1197" s="39">
        <f>IF(AND(ISNUMBER(L1197), L1197&gt;0), (J1197/L1197)*42, "")</f>
        <v/>
      </c>
      <c r="N1197" s="39">
        <f>IF(M1197&lt;&gt;"", M1197/10, "")</f>
        <v/>
      </c>
      <c r="O1197" s="39">
        <f>M1197</f>
        <v/>
      </c>
      <c r="P1197" s="39">
        <f>IF(AND(M1197&lt;&gt;"", J1197&lt;&gt;""), M1197-J1197, "")</f>
        <v/>
      </c>
      <c r="Q1197" s="41" t="inlineStr">
        <is>
          <t>Matched</t>
        </is>
      </c>
      <c r="R1197" s="21" t="inlineStr">
        <is>
          <t>Deductions: Oil: ₹35,656</t>
        </is>
      </c>
    </row>
    <row r="1198">
      <c r="A1198" s="26" t="n">
        <v>1197</v>
      </c>
      <c r="B1198" s="27" t="inlineStr">
        <is>
          <t>Jai Sri Rama Trading Company</t>
        </is>
      </c>
      <c r="C1198" s="27" t="inlineStr">
        <is>
          <t>INWDMSD27/1176 / PO:0449</t>
        </is>
      </c>
      <c r="D1198" s="26" t="inlineStr">
        <is>
          <t>11-07-2026</t>
        </is>
      </c>
      <c r="E1198" s="32" t="n">
        <v>21.54</v>
      </c>
      <c r="F1198" s="33" t="n">
        <v>215.4</v>
      </c>
      <c r="G1198" s="34" t="n">
        <v>1664971.31</v>
      </c>
      <c r="H1198" s="34" t="n">
        <v>1664971.31</v>
      </c>
      <c r="I1198" s="34" t="n">
        <v>15565.84900493817</v>
      </c>
      <c r="J1198" s="34">
        <f>IF(E1198&gt;0, (G1198-I1198)/E1198, "")</f>
        <v/>
      </c>
      <c r="K1198" s="34">
        <f>IF(F1198&gt;0, (G1198-I1198)/F1198, "")</f>
        <v/>
      </c>
      <c r="L1198" s="35" t="n">
        <v>40.13</v>
      </c>
      <c r="M1198" s="34">
        <f>IF(AND(ISNUMBER(L1198), L1198&gt;0), (J1198/L1198)*42, "")</f>
        <v/>
      </c>
      <c r="N1198" s="34">
        <f>IF(M1198&lt;&gt;"", M1198/10, "")</f>
        <v/>
      </c>
      <c r="O1198" s="34">
        <f>M1198</f>
        <v/>
      </c>
      <c r="P1198" s="34">
        <f>IF(AND(M1198&lt;&gt;"", J1198&lt;&gt;""), M1198-J1198, "")</f>
        <v/>
      </c>
      <c r="Q1198" s="41" t="inlineStr">
        <is>
          <t>Matched</t>
        </is>
      </c>
      <c r="R1198" s="27" t="inlineStr">
        <is>
          <t>Deductions: Oil: ₹15,211, Bardana: ₹355</t>
        </is>
      </c>
    </row>
    <row r="1199">
      <c r="A1199" s="20" t="n">
        <v>1198</v>
      </c>
      <c r="B1199" s="21" t="inlineStr">
        <is>
          <t>Farmart Service Pvt Ltd</t>
        </is>
      </c>
      <c r="C1199" s="21" t="inlineStr">
        <is>
          <t>INWDMSD27/1177 / PO:0450</t>
        </is>
      </c>
      <c r="D1199" s="20" t="inlineStr">
        <is>
          <t>11-07-2026</t>
        </is>
      </c>
      <c r="E1199" s="37" t="n">
        <v>25.22</v>
      </c>
      <c r="F1199" s="38" t="n">
        <v>252.2</v>
      </c>
      <c r="G1199" s="39" t="n">
        <v>2030787</v>
      </c>
      <c r="H1199" s="39" t="n">
        <v>2030787</v>
      </c>
      <c r="I1199" s="39" t="n">
        <v>129586.6208571429</v>
      </c>
      <c r="J1199" s="39">
        <f>IF(E1199&gt;0, (G1199-I1199)/E1199, "")</f>
        <v/>
      </c>
      <c r="K1199" s="39">
        <f>IF(F1199&gt;0, (G1199-I1199)/F1199, "")</f>
        <v/>
      </c>
      <c r="L1199" s="40" t="n">
        <v>39.93</v>
      </c>
      <c r="M1199" s="39">
        <f>IF(AND(ISNUMBER(L1199), L1199&gt;0), (J1199/L1199)*42, "")</f>
        <v/>
      </c>
      <c r="N1199" s="39">
        <f>IF(M1199&lt;&gt;"", M1199/10, "")</f>
        <v/>
      </c>
      <c r="O1199" s="39">
        <f>M1199</f>
        <v/>
      </c>
      <c r="P1199" s="39">
        <f>IF(AND(M1199&lt;&gt;"", J1199&lt;&gt;""), M1199-J1199, "")</f>
        <v/>
      </c>
      <c r="Q1199" s="41" t="inlineStr">
        <is>
          <t>Matched</t>
        </is>
      </c>
      <c r="R1199" s="21" t="inlineStr">
        <is>
          <t>Deductions: Oil: ₹100,049, Shortage: ₹5,621, Bardana: ₹5,640, Moisture: ₹12,591</t>
        </is>
      </c>
    </row>
    <row r="1200">
      <c r="A1200" s="26" t="n">
        <v>1199</v>
      </c>
      <c r="B1200" s="27" t="inlineStr">
        <is>
          <t>Shambhu Technology Services Pvt Ltd</t>
        </is>
      </c>
      <c r="C1200" s="27" t="inlineStr">
        <is>
          <t>INWDMSD27/1178 / PO:0447</t>
        </is>
      </c>
      <c r="D1200" s="26" t="inlineStr">
        <is>
          <t>11-07-2026</t>
        </is>
      </c>
      <c r="E1200" s="32" t="n">
        <v>22.89</v>
      </c>
      <c r="F1200" s="33" t="n">
        <v>228.9</v>
      </c>
      <c r="G1200" s="34" t="n">
        <v>1860195</v>
      </c>
      <c r="H1200" s="34" t="n">
        <v>1860195</v>
      </c>
      <c r="I1200" s="34" t="n">
        <v>213657.4328571428</v>
      </c>
      <c r="J1200" s="34">
        <f>IF(E1200&gt;0, (G1200-I1200)/E1200, "")</f>
        <v/>
      </c>
      <c r="K1200" s="34">
        <f>IF(F1200&gt;0, (G1200-I1200)/F1200, "")</f>
        <v/>
      </c>
      <c r="L1200" s="35" t="n">
        <v>38.17</v>
      </c>
      <c r="M1200" s="34">
        <f>IF(AND(ISNUMBER(L1200), L1200&gt;0), (J1200/L1200)*42, "")</f>
        <v/>
      </c>
      <c r="N1200" s="34">
        <f>IF(M1200&lt;&gt;"", M1200/10, "")</f>
        <v/>
      </c>
      <c r="O1200" s="34">
        <f>M1200</f>
        <v/>
      </c>
      <c r="P1200" s="34">
        <f>IF(AND(M1200&lt;&gt;"", J1200&lt;&gt;""), M1200-J1200, "")</f>
        <v/>
      </c>
      <c r="Q1200" s="41" t="inlineStr">
        <is>
          <t>Matched</t>
        </is>
      </c>
      <c r="R1200" s="27" t="inlineStr">
        <is>
          <t>Deductions: Oil: ₹169,564, Shortage: ₹15,248, Bardana: ₹4,950, Moisture: ₹2,790, Brokerage: ₹3,434</t>
        </is>
      </c>
    </row>
    <row r="1201">
      <c r="A1201" s="20" t="n">
        <v>1200</v>
      </c>
      <c r="B1201" s="21" t="inlineStr">
        <is>
          <t>Shubham Traders</t>
        </is>
      </c>
      <c r="C1201" s="21" t="inlineStr">
        <is>
          <t>INWDMSD27/1179 / PO:0443</t>
        </is>
      </c>
      <c r="D1201" s="20" t="inlineStr">
        <is>
          <t>11-07-2026</t>
        </is>
      </c>
      <c r="E1201" s="37" t="n">
        <v>34.87</v>
      </c>
      <c r="F1201" s="38" t="n">
        <v>348.7</v>
      </c>
      <c r="G1201" s="39" t="n">
        <v>2805682</v>
      </c>
      <c r="H1201" s="39" t="n">
        <v>2805682</v>
      </c>
      <c r="I1201" s="39" t="n">
        <v>186849.2600285715</v>
      </c>
      <c r="J1201" s="39">
        <f>IF(E1201&gt;0, (G1201-I1201)/E1201, "")</f>
        <v/>
      </c>
      <c r="K1201" s="39">
        <f>IF(F1201&gt;0, (G1201-I1201)/F1201, "")</f>
        <v/>
      </c>
      <c r="L1201" s="40" t="n">
        <v>39.51</v>
      </c>
      <c r="M1201" s="39">
        <f>IF(AND(ISNUMBER(L1201), L1201&gt;0), (J1201/L1201)*42, "")</f>
        <v/>
      </c>
      <c r="N1201" s="39">
        <f>IF(M1201&lt;&gt;"", M1201/10, "")</f>
        <v/>
      </c>
      <c r="O1201" s="39">
        <f>M1201</f>
        <v/>
      </c>
      <c r="P1201" s="39">
        <f>IF(AND(M1201&lt;&gt;"", J1201&lt;&gt;""), M1201-J1201, "")</f>
        <v/>
      </c>
      <c r="Q1201" s="41" t="inlineStr">
        <is>
          <t>Matched</t>
        </is>
      </c>
      <c r="R1201" s="21" t="inlineStr">
        <is>
          <t>Deductions: Oil: ₹166,270, Shortage: ₹5,621, Bardana: ₹8,505</t>
        </is>
      </c>
    </row>
    <row r="1202">
      <c r="A1202" s="26" t="n">
        <v>1201</v>
      </c>
      <c r="B1202" s="27" t="inlineStr">
        <is>
          <t>Jakhar Trading Company</t>
        </is>
      </c>
      <c r="C1202" s="27" t="inlineStr">
        <is>
          <t>INWDMSD27/1180 / PO:0451</t>
        </is>
      </c>
      <c r="D1202" s="26" t="inlineStr">
        <is>
          <t>11-07-2026</t>
        </is>
      </c>
      <c r="E1202" s="32" t="n">
        <v>15.12</v>
      </c>
      <c r="F1202" s="33" t="n">
        <v>151.2</v>
      </c>
      <c r="G1202" s="34" t="n">
        <v>1210000</v>
      </c>
      <c r="H1202" s="34" t="n">
        <v>1210000</v>
      </c>
      <c r="I1202" s="34" t="n">
        <v>69016.55238095246</v>
      </c>
      <c r="J1202" s="34">
        <f>IF(E1202&gt;0, (G1202-I1202)/E1202, "")</f>
        <v/>
      </c>
      <c r="K1202" s="34">
        <f>IF(F1202&gt;0, (G1202-I1202)/F1202, "")</f>
        <v/>
      </c>
      <c r="L1202" s="35" t="n">
        <v>39.8</v>
      </c>
      <c r="M1202" s="34">
        <f>IF(AND(ISNUMBER(L1202), L1202&gt;0), (J1202/L1202)*42, "")</f>
        <v/>
      </c>
      <c r="N1202" s="34">
        <f>IF(M1202&lt;&gt;"", M1202/10, "")</f>
        <v/>
      </c>
      <c r="O1202" s="34">
        <f>M1202</f>
        <v/>
      </c>
      <c r="P1202" s="34">
        <f>IF(AND(M1202&lt;&gt;"", J1202&lt;&gt;""), M1202-J1202, "")</f>
        <v/>
      </c>
      <c r="Q1202" s="41" t="inlineStr">
        <is>
          <t>Matched</t>
        </is>
      </c>
      <c r="R1202" s="27" t="inlineStr">
        <is>
          <t>Deductions: Oil: ₹63,356, Shortage: ₹400, Bardana: ₹2,720, Moisture: ₹605</t>
        </is>
      </c>
    </row>
    <row r="1203">
      <c r="A1203" s="20" t="n">
        <v>1202</v>
      </c>
      <c r="B1203" s="21" t="inlineStr">
        <is>
          <t>Shambhu Technology Services Pvt Ltd</t>
        </is>
      </c>
      <c r="C1203" s="21" t="inlineStr">
        <is>
          <t>INWDMSD27/1181 / PO:0447</t>
        </is>
      </c>
      <c r="D1203" s="20" t="inlineStr">
        <is>
          <t>11-07-2026</t>
        </is>
      </c>
      <c r="E1203" s="37" t="n">
        <v>35.21</v>
      </c>
      <c r="F1203" s="38" t="n">
        <v>352.1</v>
      </c>
      <c r="G1203" s="39" t="n">
        <v>2848875</v>
      </c>
      <c r="H1203" s="39" t="n">
        <v>2848875</v>
      </c>
      <c r="I1203" s="39" t="n">
        <v>298751.9539285713</v>
      </c>
      <c r="J1203" s="39">
        <f>IF(E1203&gt;0, (G1203-I1203)/E1203, "")</f>
        <v/>
      </c>
      <c r="K1203" s="39">
        <f>IF(F1203&gt;0, (G1203-I1203)/F1203, "")</f>
        <v/>
      </c>
      <c r="L1203" s="40" t="n">
        <v>39.28</v>
      </c>
      <c r="M1203" s="39">
        <f>IF(AND(ISNUMBER(L1203), L1203&gt;0), (J1203/L1203)*42, "")</f>
        <v/>
      </c>
      <c r="N1203" s="39">
        <f>IF(M1203&lt;&gt;"", M1203/10, "")</f>
        <v/>
      </c>
      <c r="O1203" s="39">
        <f>M1203</f>
        <v/>
      </c>
      <c r="P1203" s="39">
        <f>IF(AND(M1203&lt;&gt;"", J1203&lt;&gt;""), M1203-J1203, "")</f>
        <v/>
      </c>
      <c r="Q1203" s="41" t="inlineStr">
        <is>
          <t>Matched</t>
        </is>
      </c>
      <c r="R1203" s="21" t="inlineStr">
        <is>
          <t>Deductions: Oil: ₹184,424, Shortage: ₹23,272, Bardana: ₹6,290, Brokerage: ₹5,282</t>
        </is>
      </c>
    </row>
    <row r="1204">
      <c r="A1204" s="26" t="n">
        <v>1203</v>
      </c>
      <c r="B1204" s="27" t="inlineStr">
        <is>
          <t>Mittal Trading Company</t>
        </is>
      </c>
      <c r="C1204" s="27" t="inlineStr">
        <is>
          <t>INWDMSD27/1182 / PO:0448</t>
        </is>
      </c>
      <c r="D1204" s="26" t="inlineStr">
        <is>
          <t>11-07-2026</t>
        </is>
      </c>
      <c r="E1204" s="32" t="n">
        <v>16.31</v>
      </c>
      <c r="F1204" s="33" t="n">
        <v>163.1</v>
      </c>
      <c r="G1204" s="34" t="n">
        <v>1308877.5</v>
      </c>
      <c r="H1204" s="34" t="n">
        <v>1308877.5</v>
      </c>
      <c r="I1204" s="34" t="n">
        <v>68010.45049999993</v>
      </c>
      <c r="J1204" s="34">
        <f>IF(E1204&gt;0, (G1204-I1204)/E1204, "")</f>
        <v/>
      </c>
      <c r="K1204" s="34">
        <f>IF(F1204&gt;0, (G1204-I1204)/F1204, "")</f>
        <v/>
      </c>
      <c r="L1204" s="35" t="n">
        <v>40.06</v>
      </c>
      <c r="M1204" s="34">
        <f>IF(AND(ISNUMBER(L1204), L1204&gt;0), (J1204/L1204)*42, "")</f>
        <v/>
      </c>
      <c r="N1204" s="34">
        <f>IF(M1204&lt;&gt;"", M1204/10, "")</f>
        <v/>
      </c>
      <c r="O1204" s="34">
        <f>M1204</f>
        <v/>
      </c>
      <c r="P1204" s="34">
        <f>IF(AND(M1204&lt;&gt;"", J1204&lt;&gt;""), M1204-J1204, "")</f>
        <v/>
      </c>
      <c r="Q1204" s="41" t="inlineStr">
        <is>
          <t>Matched</t>
        </is>
      </c>
      <c r="R1204" s="27" t="inlineStr">
        <is>
          <t>Deductions: Oil: ₹60,433, Bardana: ₹2,080, Moisture: ₹3,665</t>
        </is>
      </c>
    </row>
    <row r="1205">
      <c r="A1205" s="20" t="n">
        <v>1204</v>
      </c>
      <c r="B1205" s="21" t="inlineStr">
        <is>
          <t>Lucky Enterprises</t>
        </is>
      </c>
      <c r="C1205" s="21" t="inlineStr">
        <is>
          <t>INWDMSD27/1183 / PO:0433</t>
        </is>
      </c>
      <c r="D1205" s="20" t="inlineStr">
        <is>
          <t>11-07-2026</t>
        </is>
      </c>
      <c r="E1205" s="37" t="n">
        <v>3.47</v>
      </c>
      <c r="F1205" s="38" t="n">
        <v>34.7</v>
      </c>
      <c r="G1205" s="39" t="n">
        <v>265641.6</v>
      </c>
      <c r="H1205" s="39" t="n">
        <v>265641.6</v>
      </c>
      <c r="I1205" s="39" t="n">
        <v>0</v>
      </c>
      <c r="J1205" s="39">
        <f>IF(E1205&gt;0, (G1205-I1205)/E1205, "")</f>
        <v/>
      </c>
      <c r="K1205" s="39">
        <f>IF(F1205&gt;0, (G1205-I1205)/F1205, "")</f>
        <v/>
      </c>
      <c r="L1205" s="40" t="n">
        <v>41.27</v>
      </c>
      <c r="M1205" s="39">
        <f>IF(AND(ISNUMBER(L1205), L1205&gt;0), (J1205/L1205)*42, "")</f>
        <v/>
      </c>
      <c r="N1205" s="39">
        <f>IF(M1205&lt;&gt;"", M1205/10, "")</f>
        <v/>
      </c>
      <c r="O1205" s="39">
        <f>M1205</f>
        <v/>
      </c>
      <c r="P1205" s="39">
        <f>IF(AND(M1205&lt;&gt;"", J1205&lt;&gt;""), M1205-J1205, "")</f>
        <v/>
      </c>
      <c r="Q1205" s="41" t="inlineStr">
        <is>
          <t>Matched</t>
        </is>
      </c>
      <c r="R1205" s="21" t="inlineStr">
        <is>
          <t>Fully reconciled &amp; verified</t>
        </is>
      </c>
    </row>
    <row r="1206">
      <c r="A1206" s="26" t="n">
        <v>1205</v>
      </c>
      <c r="B1206" s="27" t="inlineStr">
        <is>
          <t>Lucky Enterprises</t>
        </is>
      </c>
      <c r="C1206" s="27" t="inlineStr">
        <is>
          <t>INWDMSD27/1183 / PO:0439</t>
        </is>
      </c>
      <c r="D1206" s="26" t="inlineStr">
        <is>
          <t>11-07-2026</t>
        </is>
      </c>
      <c r="E1206" s="32" t="n">
        <v>5.16</v>
      </c>
      <c r="F1206" s="33" t="n">
        <v>51.6</v>
      </c>
      <c r="G1206" s="34" t="n">
        <v>407485.2</v>
      </c>
      <c r="H1206" s="34" t="n">
        <v>407485.2</v>
      </c>
      <c r="I1206" s="34" t="n">
        <v>0</v>
      </c>
      <c r="J1206" s="34">
        <f>IF(E1206&gt;0, (G1206-I1206)/E1206, "")</f>
        <v/>
      </c>
      <c r="K1206" s="34">
        <f>IF(F1206&gt;0, (G1206-I1206)/F1206, "")</f>
        <v/>
      </c>
      <c r="L1206" s="35" t="n">
        <v>41.27</v>
      </c>
      <c r="M1206" s="34">
        <f>IF(AND(ISNUMBER(L1206), L1206&gt;0), (J1206/L1206)*42, "")</f>
        <v/>
      </c>
      <c r="N1206" s="34">
        <f>IF(M1206&lt;&gt;"", M1206/10, "")</f>
        <v/>
      </c>
      <c r="O1206" s="34">
        <f>M1206</f>
        <v/>
      </c>
      <c r="P1206" s="34">
        <f>IF(AND(M1206&lt;&gt;"", J1206&lt;&gt;""), M1206-J1206, "")</f>
        <v/>
      </c>
      <c r="Q1206" s="41" t="inlineStr">
        <is>
          <t>Matched</t>
        </is>
      </c>
      <c r="R1206" s="27" t="inlineStr">
        <is>
          <t>Fully reconciled &amp; verified</t>
        </is>
      </c>
    </row>
    <row r="1207">
      <c r="A1207" s="20" t="n">
        <v>1206</v>
      </c>
      <c r="B1207" s="21" t="inlineStr">
        <is>
          <t>Shyam Traders</t>
        </is>
      </c>
      <c r="C1207" s="21" t="inlineStr">
        <is>
          <t>INWDMSD27/1184 / PO:0452</t>
        </is>
      </c>
      <c r="D1207" s="20" t="inlineStr">
        <is>
          <t>11-07-2026</t>
        </is>
      </c>
      <c r="E1207" s="37" t="n">
        <v>15.78</v>
      </c>
      <c r="F1207" s="38" t="n">
        <v>157.8</v>
      </c>
      <c r="G1207" s="39" t="n">
        <v>1265600</v>
      </c>
      <c r="H1207" s="39" t="n">
        <v>1265600</v>
      </c>
      <c r="I1207" s="39" t="n">
        <v>89596.26666666658</v>
      </c>
      <c r="J1207" s="39">
        <f>IF(E1207&gt;0, (G1207-I1207)/E1207, "")</f>
        <v/>
      </c>
      <c r="K1207" s="39">
        <f>IF(F1207&gt;0, (G1207-I1207)/F1207, "")</f>
        <v/>
      </c>
      <c r="L1207" s="40" t="n">
        <v>39.34</v>
      </c>
      <c r="M1207" s="39">
        <f>IF(AND(ISNUMBER(L1207), L1207&gt;0), (J1207/L1207)*42, "")</f>
        <v/>
      </c>
      <c r="N1207" s="39">
        <f>IF(M1207&lt;&gt;"", M1207/10, "")</f>
        <v/>
      </c>
      <c r="O1207" s="39">
        <f>M1207</f>
        <v/>
      </c>
      <c r="P1207" s="39">
        <f>IF(AND(M1207&lt;&gt;"", J1207&lt;&gt;""), M1207-J1207, "")</f>
        <v/>
      </c>
      <c r="Q1207" s="41" t="inlineStr">
        <is>
          <t>Matched</t>
        </is>
      </c>
      <c r="R1207" s="21" t="inlineStr">
        <is>
          <t>Deductions: Oil: ₹80,122, Shortage: ₹3,200, Bardana: ₹3,110, Moisture: ₹759</t>
        </is>
      </c>
    </row>
    <row r="1208">
      <c r="A1208" s="26" t="n">
        <v>1207</v>
      </c>
      <c r="B1208" s="27" t="inlineStr">
        <is>
          <t>Reyansh Agro Industries</t>
        </is>
      </c>
      <c r="C1208" s="27" t="inlineStr">
        <is>
          <t>INWDMSD27/1185 / PO:0444</t>
        </is>
      </c>
      <c r="D1208" s="26" t="inlineStr">
        <is>
          <t>11-07-2026</t>
        </is>
      </c>
      <c r="E1208" s="32" t="n">
        <v>9.07</v>
      </c>
      <c r="F1208" s="33" t="n">
        <v>90.7</v>
      </c>
      <c r="G1208" s="34" t="n">
        <v>728670</v>
      </c>
      <c r="H1208" s="34" t="n">
        <v>728670</v>
      </c>
      <c r="I1208" s="34" t="n">
        <v>28279.33571428576</v>
      </c>
      <c r="J1208" s="34">
        <f>IF(E1208&gt;0, (G1208-I1208)/E1208, "")</f>
        <v/>
      </c>
      <c r="K1208" s="34">
        <f>IF(F1208&gt;0, (G1208-I1208)/F1208, "")</f>
        <v/>
      </c>
      <c r="L1208" s="35" t="n">
        <v>40.13</v>
      </c>
      <c r="M1208" s="34">
        <f>IF(AND(ISNUMBER(L1208), L1208&gt;0), (J1208/L1208)*42, "")</f>
        <v/>
      </c>
      <c r="N1208" s="34">
        <f>IF(M1208&lt;&gt;"", M1208/10, "")</f>
        <v/>
      </c>
      <c r="O1208" s="34">
        <f>M1208</f>
        <v/>
      </c>
      <c r="P1208" s="34">
        <f>IF(AND(M1208&lt;&gt;"", J1208&lt;&gt;""), M1208-J1208, "")</f>
        <v/>
      </c>
      <c r="Q1208" s="41" t="inlineStr">
        <is>
          <t>Matched</t>
        </is>
      </c>
      <c r="R1208" s="27" t="inlineStr">
        <is>
          <t>Deductions: Oil: ₹28,279</t>
        </is>
      </c>
    </row>
    <row r="1209">
      <c r="A1209" s="20" t="n">
        <v>1208</v>
      </c>
      <c r="B1209" s="21" t="inlineStr">
        <is>
          <t>Reyansh Agro Industries</t>
        </is>
      </c>
      <c r="C1209" s="21" t="inlineStr">
        <is>
          <t>INWDMSD27/1186 / PO:0444</t>
        </is>
      </c>
      <c r="D1209" s="20" t="inlineStr">
        <is>
          <t>11-07-2026</t>
        </is>
      </c>
      <c r="E1209" s="37" t="n">
        <v>9.029999999999999</v>
      </c>
      <c r="F1209" s="38" t="n">
        <v>90.3</v>
      </c>
      <c r="G1209" s="39" t="n">
        <v>723855</v>
      </c>
      <c r="H1209" s="39" t="n">
        <v>723855</v>
      </c>
      <c r="I1209" s="39" t="n">
        <v>29126.54642857139</v>
      </c>
      <c r="J1209" s="39">
        <f>IF(E1209&gt;0, (G1209-I1209)/E1209, "")</f>
        <v/>
      </c>
      <c r="K1209" s="39">
        <f>IF(F1209&gt;0, (G1209-I1209)/F1209, "")</f>
        <v/>
      </c>
      <c r="L1209" s="40" t="n">
        <v>39.86</v>
      </c>
      <c r="M1209" s="39">
        <f>IF(AND(ISNUMBER(L1209), L1209&gt;0), (J1209/L1209)*42, "")</f>
        <v/>
      </c>
      <c r="N1209" s="39">
        <f>IF(M1209&lt;&gt;"", M1209/10, "")</f>
        <v/>
      </c>
      <c r="O1209" s="39">
        <f>M1209</f>
        <v/>
      </c>
      <c r="P1209" s="39">
        <f>IF(AND(M1209&lt;&gt;"", J1209&lt;&gt;""), M1209-J1209, "")</f>
        <v/>
      </c>
      <c r="Q1209" s="41" t="inlineStr">
        <is>
          <t>Matched</t>
        </is>
      </c>
      <c r="R1209" s="21" t="inlineStr">
        <is>
          <t>Deductions: Oil: ₹29,127</t>
        </is>
      </c>
    </row>
    <row r="1210">
      <c r="A1210" s="26" t="n">
        <v>1209</v>
      </c>
      <c r="B1210" s="27" t="inlineStr">
        <is>
          <t>Reyansh Agro Industries</t>
        </is>
      </c>
      <c r="C1210" s="27" t="inlineStr">
        <is>
          <t>INWDMSD27/1187 / PO:0444</t>
        </is>
      </c>
      <c r="D1210" s="26" t="inlineStr">
        <is>
          <t>12-07-2026</t>
        </is>
      </c>
      <c r="E1210" s="32" t="n">
        <v>8.99</v>
      </c>
      <c r="F1210" s="33" t="n">
        <v>89.90000000000001</v>
      </c>
      <c r="G1210" s="34" t="n">
        <v>723052.5</v>
      </c>
      <c r="H1210" s="34" t="n">
        <v>723052.5</v>
      </c>
      <c r="I1210" s="34" t="n">
        <v>35796.65892857144</v>
      </c>
      <c r="J1210" s="34">
        <f>IF(E1210&gt;0, (G1210-I1210)/E1210, "")</f>
        <v/>
      </c>
      <c r="K1210" s="34">
        <f>IF(F1210&gt;0, (G1210-I1210)/F1210, "")</f>
        <v/>
      </c>
      <c r="L1210" s="35" t="n">
        <v>39.63</v>
      </c>
      <c r="M1210" s="34">
        <f>IF(AND(ISNUMBER(L1210), L1210&gt;0), (J1210/L1210)*42, "")</f>
        <v/>
      </c>
      <c r="N1210" s="34">
        <f>IF(M1210&lt;&gt;"", M1210/10, "")</f>
        <v/>
      </c>
      <c r="O1210" s="34">
        <f>M1210</f>
        <v/>
      </c>
      <c r="P1210" s="34">
        <f>IF(AND(M1210&lt;&gt;"", J1210&lt;&gt;""), M1210-J1210, "")</f>
        <v/>
      </c>
      <c r="Q1210" s="41" t="inlineStr">
        <is>
          <t>Matched</t>
        </is>
      </c>
      <c r="R1210" s="27" t="inlineStr">
        <is>
          <t>Deductions: Oil: ₹35,636, Shortage: ₹160</t>
        </is>
      </c>
    </row>
    <row r="1211">
      <c r="A1211" s="20" t="n">
        <v>1210</v>
      </c>
      <c r="B1211" s="21" t="inlineStr">
        <is>
          <t>Reyansh Agro Industries</t>
        </is>
      </c>
      <c r="C1211" s="21" t="inlineStr">
        <is>
          <t>INWDMSD27/1188 / PO:0444</t>
        </is>
      </c>
      <c r="D1211" s="20" t="inlineStr">
        <is>
          <t>12-07-2026</t>
        </is>
      </c>
      <c r="E1211" s="37" t="n">
        <v>9.109999999999999</v>
      </c>
      <c r="F1211" s="38" t="n">
        <v>91.09999999999999</v>
      </c>
      <c r="G1211" s="39" t="n">
        <v>730275</v>
      </c>
      <c r="H1211" s="39" t="n">
        <v>730275</v>
      </c>
      <c r="I1211" s="39" t="n">
        <v>32688.50000000004</v>
      </c>
      <c r="J1211" s="39">
        <f>IF(E1211&gt;0, (G1211-I1211)/E1211, "")</f>
        <v/>
      </c>
      <c r="K1211" s="39">
        <f>IF(F1211&gt;0, (G1211-I1211)/F1211, "")</f>
        <v/>
      </c>
      <c r="L1211" s="40" t="n">
        <v>39.73</v>
      </c>
      <c r="M1211" s="39">
        <f>IF(AND(ISNUMBER(L1211), L1211&gt;0), (J1211/L1211)*42, "")</f>
        <v/>
      </c>
      <c r="N1211" s="39">
        <f>IF(M1211&lt;&gt;"", M1211/10, "")</f>
        <v/>
      </c>
      <c r="O1211" s="39">
        <f>M1211</f>
        <v/>
      </c>
      <c r="P1211" s="39">
        <f>IF(AND(M1211&lt;&gt;"", J1211&lt;&gt;""), M1211-J1211, "")</f>
        <v/>
      </c>
      <c r="Q1211" s="41" t="inlineStr">
        <is>
          <t>Matched</t>
        </is>
      </c>
      <c r="R1211" s="21" t="inlineStr">
        <is>
          <t>Deductions: Oil: ₹32,689</t>
        </is>
      </c>
    </row>
    <row r="1212">
      <c r="A1212" s="26" t="n">
        <v>1211</v>
      </c>
      <c r="B1212" s="27" t="inlineStr">
        <is>
          <t>Reyansh Agro Industries</t>
        </is>
      </c>
      <c r="C1212" s="27" t="inlineStr">
        <is>
          <t>INWDMSD27/1189 / PO:0444</t>
        </is>
      </c>
      <c r="D1212" s="26" t="inlineStr">
        <is>
          <t>12-07-2026</t>
        </is>
      </c>
      <c r="E1212" s="32" t="n">
        <v>9.1</v>
      </c>
      <c r="F1212" s="33" t="n">
        <v>91</v>
      </c>
      <c r="G1212" s="34" t="n">
        <v>731077.5</v>
      </c>
      <c r="H1212" s="34" t="n">
        <v>731077.5</v>
      </c>
      <c r="I1212" s="34" t="n">
        <v>27328.37321428572</v>
      </c>
      <c r="J1212" s="34">
        <f>IF(E1212&gt;0, (G1212-I1212)/E1212, "")</f>
        <v/>
      </c>
      <c r="K1212" s="34">
        <f>IF(F1212&gt;0, (G1212-I1212)/F1212, "")</f>
        <v/>
      </c>
      <c r="L1212" s="35" t="n">
        <v>40.21</v>
      </c>
      <c r="M1212" s="34">
        <f>IF(AND(ISNUMBER(L1212), L1212&gt;0), (J1212/L1212)*42, "")</f>
        <v/>
      </c>
      <c r="N1212" s="34">
        <f>IF(M1212&lt;&gt;"", M1212/10, "")</f>
        <v/>
      </c>
      <c r="O1212" s="34">
        <f>M1212</f>
        <v/>
      </c>
      <c r="P1212" s="34">
        <f>IF(AND(M1212&lt;&gt;"", J1212&lt;&gt;""), M1212-J1212, "")</f>
        <v/>
      </c>
      <c r="Q1212" s="41" t="inlineStr">
        <is>
          <t>Matched</t>
        </is>
      </c>
      <c r="R1212" s="27" t="inlineStr">
        <is>
          <t>Deductions: Oil: ₹27,328</t>
        </is>
      </c>
    </row>
    <row r="1213">
      <c r="A1213" s="20" t="n">
        <v>1212</v>
      </c>
      <c r="B1213" s="21" t="inlineStr">
        <is>
          <t>Ashwinder Kumar Rajan Rai</t>
        </is>
      </c>
      <c r="C1213" s="21" t="inlineStr">
        <is>
          <t>INWDMSD27/1190 / PO:0454</t>
        </is>
      </c>
      <c r="D1213" s="20" t="inlineStr">
        <is>
          <t>12-07-2026</t>
        </is>
      </c>
      <c r="E1213" s="37" t="n">
        <v>25.07</v>
      </c>
      <c r="F1213" s="38" t="n">
        <v>250.7</v>
      </c>
      <c r="G1213" s="39" t="n">
        <v>2020550</v>
      </c>
      <c r="H1213" s="39" t="n">
        <v>2020550</v>
      </c>
      <c r="I1213" s="39" t="n">
        <v>132518.2033333332</v>
      </c>
      <c r="J1213" s="39">
        <f>IF(E1213&gt;0, (G1213-I1213)/E1213, "")</f>
        <v/>
      </c>
      <c r="K1213" s="39">
        <f>IF(F1213&gt;0, (G1213-I1213)/F1213, "")</f>
        <v/>
      </c>
      <c r="L1213" s="40" t="n">
        <v>39.77</v>
      </c>
      <c r="M1213" s="39">
        <f>IF(AND(ISNUMBER(L1213), L1213&gt;0), (J1213/L1213)*42, "")</f>
        <v/>
      </c>
      <c r="N1213" s="39">
        <f>IF(M1213&lt;&gt;"", M1213/10, "")</f>
        <v/>
      </c>
      <c r="O1213" s="39">
        <f>M1213</f>
        <v/>
      </c>
      <c r="P1213" s="39">
        <f>IF(AND(M1213&lt;&gt;"", J1213&lt;&gt;""), M1213-J1213, "")</f>
        <v/>
      </c>
      <c r="Q1213" s="41" t="inlineStr">
        <is>
          <t>Matched</t>
        </is>
      </c>
      <c r="R1213" s="21" t="inlineStr">
        <is>
          <t>Deductions: Oil: ₹107,238, Shortage: ₹2,415, Bardana: ₹4,680, Moisture: ₹14,144</t>
        </is>
      </c>
    </row>
    <row r="1214">
      <c r="A1214" s="26" t="n">
        <v>1213</v>
      </c>
      <c r="B1214" s="27" t="inlineStr">
        <is>
          <t>Shambhu Technology Services Pvt Ltd</t>
        </is>
      </c>
      <c r="C1214" s="27" t="inlineStr">
        <is>
          <t>INWDMSD27/1191 / PO:0446</t>
        </is>
      </c>
      <c r="D1214" s="26" t="inlineStr">
        <is>
          <t>12-07-2026</t>
        </is>
      </c>
      <c r="E1214" s="32" t="n">
        <v>30.66</v>
      </c>
      <c r="F1214" s="33" t="n">
        <v>306.6</v>
      </c>
      <c r="G1214" s="34" t="n">
        <v>2471634</v>
      </c>
      <c r="H1214" s="34" t="n">
        <v>2471634</v>
      </c>
      <c r="I1214" s="34" t="n">
        <v>195619.6931142856</v>
      </c>
      <c r="J1214" s="34">
        <f>IF(E1214&gt;0, (G1214-I1214)/E1214, "")</f>
        <v/>
      </c>
      <c r="K1214" s="34">
        <f>IF(F1214&gt;0, (G1214-I1214)/F1214, "")</f>
        <v/>
      </c>
      <c r="L1214" s="35" t="n">
        <v>39.34</v>
      </c>
      <c r="M1214" s="34">
        <f>IF(AND(ISNUMBER(L1214), L1214&gt;0), (J1214/L1214)*42, "")</f>
        <v/>
      </c>
      <c r="N1214" s="34">
        <f>IF(M1214&lt;&gt;"", M1214/10, "")</f>
        <v/>
      </c>
      <c r="O1214" s="34">
        <f>M1214</f>
        <v/>
      </c>
      <c r="P1214" s="34">
        <f>IF(AND(M1214&lt;&gt;"", J1214&lt;&gt;""), M1214-J1214, "")</f>
        <v/>
      </c>
      <c r="Q1214" s="41" t="inlineStr">
        <is>
          <t>Matched</t>
        </is>
      </c>
      <c r="R1214" s="27" t="inlineStr">
        <is>
          <t>Deductions: Oil: ₹160,068, Shortage: ₹9,636, Bardana: ₹6,240, Moisture: ₹2,719, Brokerage: ₹4,599</t>
        </is>
      </c>
    </row>
    <row r="1215">
      <c r="A1215" s="20" t="n">
        <v>1214</v>
      </c>
      <c r="B1215" s="21" t="inlineStr">
        <is>
          <t>Reyansh Agro Industries</t>
        </is>
      </c>
      <c r="C1215" s="21" t="inlineStr">
        <is>
          <t>INWDMSD27/1192 / PO:0444</t>
        </is>
      </c>
      <c r="D1215" s="20" t="inlineStr">
        <is>
          <t>12-07-2026</t>
        </is>
      </c>
      <c r="E1215" s="37" t="n">
        <v>10.05</v>
      </c>
      <c r="F1215" s="38" t="n">
        <v>100.5</v>
      </c>
      <c r="G1215" s="39" t="n">
        <v>807315</v>
      </c>
      <c r="H1215" s="39" t="n">
        <v>807315</v>
      </c>
      <c r="I1215" s="39" t="n">
        <v>27294.93571428575</v>
      </c>
      <c r="J1215" s="39">
        <f>IF(E1215&gt;0, (G1215-I1215)/E1215, "")</f>
        <v/>
      </c>
      <c r="K1215" s="39">
        <f>IF(F1215&gt;0, (G1215-I1215)/F1215, "")</f>
        <v/>
      </c>
      <c r="L1215" s="40" t="n">
        <v>40.23</v>
      </c>
      <c r="M1215" s="39">
        <f>IF(AND(ISNUMBER(L1215), L1215&gt;0), (J1215/L1215)*42, "")</f>
        <v/>
      </c>
      <c r="N1215" s="39">
        <f>IF(M1215&lt;&gt;"", M1215/10, "")</f>
        <v/>
      </c>
      <c r="O1215" s="39">
        <f>M1215</f>
        <v/>
      </c>
      <c r="P1215" s="39">
        <f>IF(AND(M1215&lt;&gt;"", J1215&lt;&gt;""), M1215-J1215, "")</f>
        <v/>
      </c>
      <c r="Q1215" s="41" t="inlineStr">
        <is>
          <t>Matched</t>
        </is>
      </c>
      <c r="R1215" s="21" t="inlineStr">
        <is>
          <t>Deductions: Oil: ₹27,295</t>
        </is>
      </c>
    </row>
    <row r="1216">
      <c r="A1216" s="26" t="n">
        <v>1215</v>
      </c>
      <c r="B1216" s="27" t="inlineStr">
        <is>
          <t>Reyansh Agro Industries</t>
        </is>
      </c>
      <c r="C1216" s="27" t="inlineStr">
        <is>
          <t>INWDMSD27/1193 / PO:0444</t>
        </is>
      </c>
      <c r="D1216" s="26" t="inlineStr">
        <is>
          <t>12-07-2026</t>
        </is>
      </c>
      <c r="E1216" s="32" t="n">
        <v>9.209999999999999</v>
      </c>
      <c r="F1216" s="33" t="n">
        <v>92.09999999999999</v>
      </c>
      <c r="G1216" s="34" t="n">
        <v>739102.5</v>
      </c>
      <c r="H1216" s="34" t="n">
        <v>739102.5</v>
      </c>
      <c r="I1216" s="34" t="n">
        <v>39066.84642857141</v>
      </c>
      <c r="J1216" s="34">
        <f>IF(E1216&gt;0, (G1216-I1216)/E1216, "")</f>
        <v/>
      </c>
      <c r="K1216" s="34">
        <f>IF(F1216&gt;0, (G1216-I1216)/F1216, "")</f>
        <v/>
      </c>
      <c r="L1216" s="35" t="n">
        <v>39.31</v>
      </c>
      <c r="M1216" s="34">
        <f>IF(AND(ISNUMBER(L1216), L1216&gt;0), (J1216/L1216)*42, "")</f>
        <v/>
      </c>
      <c r="N1216" s="34">
        <f>IF(M1216&lt;&gt;"", M1216/10, "")</f>
        <v/>
      </c>
      <c r="O1216" s="34">
        <f>M1216</f>
        <v/>
      </c>
      <c r="P1216" s="34">
        <f>IF(AND(M1216&lt;&gt;"", J1216&lt;&gt;""), M1216-J1216, "")</f>
        <v/>
      </c>
      <c r="Q1216" s="41" t="inlineStr">
        <is>
          <t>Matched</t>
        </is>
      </c>
      <c r="R1216" s="27" t="inlineStr">
        <is>
          <t>Deductions: Oil: ₹39,067</t>
        </is>
      </c>
    </row>
    <row r="1217">
      <c r="A1217" s="20" t="n">
        <v>1216</v>
      </c>
      <c r="B1217" s="21" t="inlineStr">
        <is>
          <t>Reyansh Agro Industries</t>
        </is>
      </c>
      <c r="C1217" s="21" t="inlineStr">
        <is>
          <t>INWDMSD27/1194 / PO:0444</t>
        </is>
      </c>
      <c r="D1217" s="20" t="inlineStr">
        <is>
          <t>12-07-2026</t>
        </is>
      </c>
      <c r="E1217" s="37" t="n">
        <v>8.59</v>
      </c>
      <c r="F1217" s="38" t="n">
        <v>85.90000000000001</v>
      </c>
      <c r="G1217" s="39" t="n">
        <v>689347.5</v>
      </c>
      <c r="H1217" s="39" t="n">
        <v>689347.5</v>
      </c>
      <c r="I1217" s="39" t="n">
        <v>35288.02678571426</v>
      </c>
      <c r="J1217" s="39">
        <f>IF(E1217&gt;0, (G1217-I1217)/E1217, "")</f>
        <v/>
      </c>
      <c r="K1217" s="39">
        <f>IF(F1217&gt;0, (G1217-I1217)/F1217, "")</f>
        <v/>
      </c>
      <c r="L1217" s="40" t="n">
        <v>39.5</v>
      </c>
      <c r="M1217" s="39">
        <f>IF(AND(ISNUMBER(L1217), L1217&gt;0), (J1217/L1217)*42, "")</f>
        <v/>
      </c>
      <c r="N1217" s="39">
        <f>IF(M1217&lt;&gt;"", M1217/10, "")</f>
        <v/>
      </c>
      <c r="O1217" s="39">
        <f>M1217</f>
        <v/>
      </c>
      <c r="P1217" s="39">
        <f>IF(AND(M1217&lt;&gt;"", J1217&lt;&gt;""), M1217-J1217, "")</f>
        <v/>
      </c>
      <c r="Q1217" s="41" t="inlineStr">
        <is>
          <t>Matched</t>
        </is>
      </c>
      <c r="R1217" s="21" t="inlineStr">
        <is>
          <t>Deductions: Oil: ₹35,288</t>
        </is>
      </c>
    </row>
    <row r="1218">
      <c r="A1218" s="26" t="n">
        <v>1217</v>
      </c>
      <c r="B1218" s="27" t="inlineStr">
        <is>
          <t>Reyansh Agro Industries</t>
        </is>
      </c>
      <c r="C1218" s="27" t="inlineStr">
        <is>
          <t>INWDMSD27/1195 / PO:0444</t>
        </is>
      </c>
      <c r="D1218" s="26" t="inlineStr">
        <is>
          <t>12-07-2026</t>
        </is>
      </c>
      <c r="E1218" s="32" t="n">
        <v>9.25</v>
      </c>
      <c r="F1218" s="33" t="n">
        <v>92.5</v>
      </c>
      <c r="G1218" s="34" t="n">
        <v>743115</v>
      </c>
      <c r="H1218" s="34" t="n">
        <v>743115</v>
      </c>
      <c r="I1218" s="34" t="n">
        <v>36271.08928571423</v>
      </c>
      <c r="J1218" s="34">
        <f>IF(E1218&gt;0, (G1218-I1218)/E1218, "")</f>
        <v/>
      </c>
      <c r="K1218" s="34">
        <f>IF(F1218&gt;0, (G1218-I1218)/F1218, "")</f>
        <v/>
      </c>
      <c r="L1218" s="35" t="n">
        <v>39.87</v>
      </c>
      <c r="M1218" s="34">
        <f>IF(AND(ISNUMBER(L1218), L1218&gt;0), (J1218/L1218)*42, "")</f>
        <v/>
      </c>
      <c r="N1218" s="34">
        <f>IF(M1218&lt;&gt;"", M1218/10, "")</f>
        <v/>
      </c>
      <c r="O1218" s="34">
        <f>M1218</f>
        <v/>
      </c>
      <c r="P1218" s="34">
        <f>IF(AND(M1218&lt;&gt;"", J1218&lt;&gt;""), M1218-J1218, "")</f>
        <v/>
      </c>
      <c r="Q1218" s="41" t="inlineStr">
        <is>
          <t>Matched</t>
        </is>
      </c>
      <c r="R1218" s="27" t="inlineStr">
        <is>
          <t>Deductions: Oil: ₹36,271</t>
        </is>
      </c>
    </row>
    <row r="1219">
      <c r="A1219" s="20" t="n">
        <v>1218</v>
      </c>
      <c r="B1219" s="21" t="inlineStr">
        <is>
          <t>Reyansh Agro Industries</t>
        </is>
      </c>
      <c r="C1219" s="21" t="inlineStr">
        <is>
          <t>INWDMSD27/1196 / PO:0444</t>
        </is>
      </c>
      <c r="D1219" s="20" t="inlineStr">
        <is>
          <t>12-07-2026</t>
        </is>
      </c>
      <c r="E1219" s="37" t="n">
        <v>9.190000000000001</v>
      </c>
      <c r="F1219" s="38" t="n">
        <v>91.90000000000001</v>
      </c>
      <c r="G1219" s="39" t="n">
        <v>737497.5</v>
      </c>
      <c r="H1219" s="39" t="n">
        <v>737497.5</v>
      </c>
      <c r="I1219" s="39" t="n">
        <v>28973.11607142855</v>
      </c>
      <c r="J1219" s="39">
        <f>IF(E1219&gt;0, (G1219-I1219)/E1219, "")</f>
        <v/>
      </c>
      <c r="K1219" s="39">
        <f>IF(F1219&gt;0, (G1219-I1219)/F1219, "")</f>
        <v/>
      </c>
      <c r="L1219" s="40" t="n">
        <v>39.86</v>
      </c>
      <c r="M1219" s="39">
        <f>IF(AND(ISNUMBER(L1219), L1219&gt;0), (J1219/L1219)*42, "")</f>
        <v/>
      </c>
      <c r="N1219" s="39">
        <f>IF(M1219&lt;&gt;"", M1219/10, "")</f>
        <v/>
      </c>
      <c r="O1219" s="39">
        <f>M1219</f>
        <v/>
      </c>
      <c r="P1219" s="39">
        <f>IF(AND(M1219&lt;&gt;"", J1219&lt;&gt;""), M1219-J1219, "")</f>
        <v/>
      </c>
      <c r="Q1219" s="41" t="inlineStr">
        <is>
          <t>Matched</t>
        </is>
      </c>
      <c r="R1219" s="21" t="inlineStr">
        <is>
          <t>Deductions: Oil: ₹28,973</t>
        </is>
      </c>
    </row>
    <row r="1220">
      <c r="A1220" s="26" t="n">
        <v>1219</v>
      </c>
      <c r="B1220" s="27" t="inlineStr">
        <is>
          <t>Reyansh Agro Industries</t>
        </is>
      </c>
      <c r="C1220" s="27" t="inlineStr">
        <is>
          <t>INWDMSD27/1197 / PO:0444</t>
        </is>
      </c>
      <c r="D1220" s="26" t="inlineStr">
        <is>
          <t>12-07-2026</t>
        </is>
      </c>
      <c r="E1220" s="32" t="n">
        <v>9.27</v>
      </c>
      <c r="F1220" s="33" t="n">
        <v>92.7</v>
      </c>
      <c r="G1220" s="34" t="n">
        <v>743917.5</v>
      </c>
      <c r="H1220" s="34" t="n">
        <v>743917.5</v>
      </c>
      <c r="I1220" s="34" t="n">
        <v>34007.65714285718</v>
      </c>
      <c r="J1220" s="34">
        <f>IF(E1220&gt;0, (G1220-I1220)/E1220, "")</f>
        <v/>
      </c>
      <c r="K1220" s="34">
        <f>IF(F1220&gt;0, (G1220-I1220)/F1220, "")</f>
        <v/>
      </c>
      <c r="L1220" s="35" t="n">
        <v>40.08</v>
      </c>
      <c r="M1220" s="34">
        <f>IF(AND(ISNUMBER(L1220), L1220&gt;0), (J1220/L1220)*42, "")</f>
        <v/>
      </c>
      <c r="N1220" s="34">
        <f>IF(M1220&lt;&gt;"", M1220/10, "")</f>
        <v/>
      </c>
      <c r="O1220" s="34">
        <f>M1220</f>
        <v/>
      </c>
      <c r="P1220" s="34">
        <f>IF(AND(M1220&lt;&gt;"", J1220&lt;&gt;""), M1220-J1220, "")</f>
        <v/>
      </c>
      <c r="Q1220" s="41" t="inlineStr">
        <is>
          <t>Matched</t>
        </is>
      </c>
      <c r="R1220" s="27" t="inlineStr">
        <is>
          <t>Deductions: Oil: ₹34,008</t>
        </is>
      </c>
    </row>
    <row r="1221">
      <c r="A1221" s="20" t="n">
        <v>1220</v>
      </c>
      <c r="B1221" s="21" t="inlineStr">
        <is>
          <t>Reyansh Agro Industries</t>
        </is>
      </c>
      <c r="C1221" s="21" t="inlineStr">
        <is>
          <t>INWDMSD27/1198 / PO:0445</t>
        </is>
      </c>
      <c r="D1221" s="20" t="inlineStr">
        <is>
          <t>12-07-2026</t>
        </is>
      </c>
      <c r="E1221" s="37" t="n">
        <v>9.120000000000001</v>
      </c>
      <c r="F1221" s="38" t="n">
        <v>91.2</v>
      </c>
      <c r="G1221" s="39" t="n">
        <v>731880</v>
      </c>
      <c r="H1221" s="39" t="n">
        <v>731880</v>
      </c>
      <c r="I1221" s="39" t="n">
        <v>33457.37142857146</v>
      </c>
      <c r="J1221" s="39">
        <f>IF(E1221&gt;0, (G1221-I1221)/E1221, "")</f>
        <v/>
      </c>
      <c r="K1221" s="39">
        <f>IF(F1221&gt;0, (G1221-I1221)/F1221, "")</f>
        <v/>
      </c>
      <c r="L1221" s="40" t="n">
        <v>39.92</v>
      </c>
      <c r="M1221" s="39">
        <f>IF(AND(ISNUMBER(L1221), L1221&gt;0), (J1221/L1221)*42, "")</f>
        <v/>
      </c>
      <c r="N1221" s="39">
        <f>IF(M1221&lt;&gt;"", M1221/10, "")</f>
        <v/>
      </c>
      <c r="O1221" s="39">
        <f>M1221</f>
        <v/>
      </c>
      <c r="P1221" s="39">
        <f>IF(AND(M1221&lt;&gt;"", J1221&lt;&gt;""), M1221-J1221, "")</f>
        <v/>
      </c>
      <c r="Q1221" s="41" t="inlineStr">
        <is>
          <t>Matched</t>
        </is>
      </c>
      <c r="R1221" s="21" t="inlineStr">
        <is>
          <t>Deductions: Oil: ₹33,457</t>
        </is>
      </c>
    </row>
    <row r="1222">
      <c r="A1222" s="26" t="n">
        <v>1221</v>
      </c>
      <c r="B1222" s="27" t="inlineStr">
        <is>
          <t>Reyansh Agro Industries</t>
        </is>
      </c>
      <c r="C1222" s="27" t="inlineStr">
        <is>
          <t>INWDMSD27/1199 / PO:0445</t>
        </is>
      </c>
      <c r="D1222" s="26" t="inlineStr">
        <is>
          <t>12-07-2026</t>
        </is>
      </c>
      <c r="E1222" s="32" t="n">
        <v>9.23</v>
      </c>
      <c r="F1222" s="33" t="n">
        <v>92.3</v>
      </c>
      <c r="G1222" s="34" t="n">
        <v>740707.5</v>
      </c>
      <c r="H1222" s="34" t="n">
        <v>740707.5</v>
      </c>
      <c r="I1222" s="34" t="n">
        <v>35448.14464285711</v>
      </c>
      <c r="J1222" s="34">
        <f>IF(E1222&gt;0, (G1222-I1222)/E1222, "")</f>
        <v/>
      </c>
      <c r="K1222" s="34">
        <f>IF(F1222&gt;0, (G1222-I1222)/F1222, "")</f>
        <v/>
      </c>
      <c r="L1222" s="35" t="n">
        <v>39.64</v>
      </c>
      <c r="M1222" s="34">
        <f>IF(AND(ISNUMBER(L1222), L1222&gt;0), (J1222/L1222)*42, "")</f>
        <v/>
      </c>
      <c r="N1222" s="34">
        <f>IF(M1222&lt;&gt;"", M1222/10, "")</f>
        <v/>
      </c>
      <c r="O1222" s="34">
        <f>M1222</f>
        <v/>
      </c>
      <c r="P1222" s="34">
        <f>IF(AND(M1222&lt;&gt;"", J1222&lt;&gt;""), M1222-J1222, "")</f>
        <v/>
      </c>
      <c r="Q1222" s="41" t="inlineStr">
        <is>
          <t>Matched</t>
        </is>
      </c>
      <c r="R1222" s="27" t="inlineStr">
        <is>
          <t>Deductions: Oil: ₹35,448</t>
        </is>
      </c>
    </row>
    <row r="1223">
      <c r="A1223" s="20" t="n">
        <v>1222</v>
      </c>
      <c r="B1223" s="21" t="inlineStr">
        <is>
          <t>Reyansh Agro Industries</t>
        </is>
      </c>
      <c r="C1223" s="21" t="inlineStr">
        <is>
          <t>INWDMSD27/1200 / PO:0445</t>
        </is>
      </c>
      <c r="D1223" s="20" t="inlineStr">
        <is>
          <t>12-07-2026</t>
        </is>
      </c>
      <c r="E1223" s="37" t="n">
        <v>9.24</v>
      </c>
      <c r="F1223" s="38" t="n">
        <v>92.40000000000001</v>
      </c>
      <c r="G1223" s="39" t="n">
        <v>741510</v>
      </c>
      <c r="H1223" s="39" t="n">
        <v>741510</v>
      </c>
      <c r="I1223" s="39" t="n">
        <v>28424.54999999999</v>
      </c>
      <c r="J1223" s="39">
        <f>IF(E1223&gt;0, (G1223-I1223)/E1223, "")</f>
        <v/>
      </c>
      <c r="K1223" s="39">
        <f>IF(F1223&gt;0, (G1223-I1223)/F1223, "")</f>
        <v/>
      </c>
      <c r="L1223" s="40" t="n">
        <v>40.11</v>
      </c>
      <c r="M1223" s="39">
        <f>IF(AND(ISNUMBER(L1223), L1223&gt;0), (J1223/L1223)*42, "")</f>
        <v/>
      </c>
      <c r="N1223" s="39">
        <f>IF(M1223&lt;&gt;"", M1223/10, "")</f>
        <v/>
      </c>
      <c r="O1223" s="39">
        <f>M1223</f>
        <v/>
      </c>
      <c r="P1223" s="39">
        <f>IF(AND(M1223&lt;&gt;"", J1223&lt;&gt;""), M1223-J1223, "")</f>
        <v/>
      </c>
      <c r="Q1223" s="41" t="inlineStr">
        <is>
          <t>Matched</t>
        </is>
      </c>
      <c r="R1223" s="21" t="inlineStr">
        <is>
          <t>Deductions: Oil: ₹28,425</t>
        </is>
      </c>
    </row>
    <row r="1224">
      <c r="A1224" s="26" t="n">
        <v>1223</v>
      </c>
      <c r="B1224" s="27" t="inlineStr">
        <is>
          <t>Reyansh Agro Industries</t>
        </is>
      </c>
      <c r="C1224" s="27" t="inlineStr">
        <is>
          <t>INWDMSD27/1201 / PO:0445</t>
        </is>
      </c>
      <c r="D1224" s="26" t="inlineStr">
        <is>
          <t>12-07-2026</t>
        </is>
      </c>
      <c r="E1224" s="32" t="n">
        <v>9.25</v>
      </c>
      <c r="F1224" s="33" t="n">
        <v>92.5</v>
      </c>
      <c r="G1224" s="34" t="n">
        <v>742312.5</v>
      </c>
      <c r="H1224" s="34" t="n">
        <v>742312.5</v>
      </c>
      <c r="I1224" s="34" t="n">
        <v>27571.60714285718</v>
      </c>
      <c r="J1224" s="34">
        <f>IF(E1224&gt;0, (G1224-I1224)/E1224, "")</f>
        <v/>
      </c>
      <c r="K1224" s="34">
        <f>IF(F1224&gt;0, (G1224-I1224)/F1224, "")</f>
        <v/>
      </c>
      <c r="L1224" s="35" t="n">
        <v>40.02</v>
      </c>
      <c r="M1224" s="34">
        <f>IF(AND(ISNUMBER(L1224), L1224&gt;0), (J1224/L1224)*42, "")</f>
        <v/>
      </c>
      <c r="N1224" s="34">
        <f>IF(M1224&lt;&gt;"", M1224/10, "")</f>
        <v/>
      </c>
      <c r="O1224" s="34">
        <f>M1224</f>
        <v/>
      </c>
      <c r="P1224" s="34">
        <f>IF(AND(M1224&lt;&gt;"", J1224&lt;&gt;""), M1224-J1224, "")</f>
        <v/>
      </c>
      <c r="Q1224" s="41" t="inlineStr">
        <is>
          <t>Matched</t>
        </is>
      </c>
      <c r="R1224" s="27" t="inlineStr">
        <is>
          <t>Deductions: Oil: ₹27,572</t>
        </is>
      </c>
    </row>
    <row r="1225">
      <c r="A1225" s="20" t="n">
        <v>1224</v>
      </c>
      <c r="B1225" s="21" t="inlineStr">
        <is>
          <t>Reyansh Agro Industries</t>
        </is>
      </c>
      <c r="C1225" s="21" t="inlineStr">
        <is>
          <t>INWDMSD27/1202 / PO:0445</t>
        </is>
      </c>
      <c r="D1225" s="20" t="inlineStr">
        <is>
          <t>12-07-2026</t>
        </is>
      </c>
      <c r="E1225" s="37" t="n">
        <v>9.300000000000001</v>
      </c>
      <c r="F1225" s="38" t="n">
        <v>93</v>
      </c>
      <c r="G1225" s="39" t="n">
        <v>746325</v>
      </c>
      <c r="H1225" s="39" t="n">
        <v>746325</v>
      </c>
      <c r="I1225" s="39" t="n">
        <v>31807.6607142857</v>
      </c>
      <c r="J1225" s="39">
        <f>IF(E1225&gt;0, (G1225-I1225)/E1225, "")</f>
        <v/>
      </c>
      <c r="K1225" s="39">
        <f>IF(F1225&gt;0, (G1225-I1225)/F1225, "")</f>
        <v/>
      </c>
      <c r="L1225" s="40" t="n">
        <v>39.95</v>
      </c>
      <c r="M1225" s="39">
        <f>IF(AND(ISNUMBER(L1225), L1225&gt;0), (J1225/L1225)*42, "")</f>
        <v/>
      </c>
      <c r="N1225" s="39">
        <f>IF(M1225&lt;&gt;"", M1225/10, "")</f>
        <v/>
      </c>
      <c r="O1225" s="39">
        <f>M1225</f>
        <v/>
      </c>
      <c r="P1225" s="39">
        <f>IF(AND(M1225&lt;&gt;"", J1225&lt;&gt;""), M1225-J1225, "")</f>
        <v/>
      </c>
      <c r="Q1225" s="41" t="inlineStr">
        <is>
          <t>Matched</t>
        </is>
      </c>
      <c r="R1225" s="21" t="inlineStr">
        <is>
          <t>Deductions: Oil: ₹31,808</t>
        </is>
      </c>
    </row>
    <row r="1226">
      <c r="A1226" s="26" t="n">
        <v>1225</v>
      </c>
      <c r="B1226" s="27" t="inlineStr">
        <is>
          <t>Reyansh Agro Industries</t>
        </is>
      </c>
      <c r="C1226" s="27" t="inlineStr">
        <is>
          <t>INWDMSD27/1203 / PO:0445</t>
        </is>
      </c>
      <c r="D1226" s="26" t="inlineStr">
        <is>
          <t>12-07-2026</t>
        </is>
      </c>
      <c r="E1226" s="32" t="n">
        <v>9.190000000000001</v>
      </c>
      <c r="F1226" s="33" t="n">
        <v>91.90000000000001</v>
      </c>
      <c r="G1226" s="34" t="n">
        <v>737497.5</v>
      </c>
      <c r="H1226" s="34" t="n">
        <v>737497.5</v>
      </c>
      <c r="I1226" s="34" t="n">
        <v>35821.30714285713</v>
      </c>
      <c r="J1226" s="34">
        <f>IF(E1226&gt;0, (G1226-I1226)/E1226, "")</f>
        <v/>
      </c>
      <c r="K1226" s="34">
        <f>IF(F1226&gt;0, (G1226-I1226)/F1226, "")</f>
        <v/>
      </c>
      <c r="L1226" s="35" t="n">
        <v>39.51</v>
      </c>
      <c r="M1226" s="34">
        <f>IF(AND(ISNUMBER(L1226), L1226&gt;0), (J1226/L1226)*42, "")</f>
        <v/>
      </c>
      <c r="N1226" s="34">
        <f>IF(M1226&lt;&gt;"", M1226/10, "")</f>
        <v/>
      </c>
      <c r="O1226" s="34">
        <f>M1226</f>
        <v/>
      </c>
      <c r="P1226" s="34">
        <f>IF(AND(M1226&lt;&gt;"", J1226&lt;&gt;""), M1226-J1226, "")</f>
        <v/>
      </c>
      <c r="Q1226" s="41" t="inlineStr">
        <is>
          <t>Matched</t>
        </is>
      </c>
      <c r="R1226" s="27" t="inlineStr">
        <is>
          <t>Deductions: Oil: ₹35,821</t>
        </is>
      </c>
    </row>
    <row r="1227">
      <c r="A1227" s="20" t="n">
        <v>1226</v>
      </c>
      <c r="B1227" s="21" t="inlineStr">
        <is>
          <t>Reyansh Agro Industries</t>
        </is>
      </c>
      <c r="C1227" s="21" t="inlineStr">
        <is>
          <t>INWDMSD27/1204 / PO:0445</t>
        </is>
      </c>
      <c r="D1227" s="20" t="inlineStr">
        <is>
          <t>12-07-2026</t>
        </is>
      </c>
      <c r="E1227" s="37" t="n">
        <v>9.24</v>
      </c>
      <c r="F1227" s="38" t="n">
        <v>92.40000000000001</v>
      </c>
      <c r="G1227" s="39" t="n">
        <v>741510</v>
      </c>
      <c r="H1227" s="39" t="n">
        <v>741510</v>
      </c>
      <c r="I1227" s="39" t="n">
        <v>30366.59999999998</v>
      </c>
      <c r="J1227" s="39">
        <f>IF(E1227&gt;0, (G1227-I1227)/E1227, "")</f>
        <v/>
      </c>
      <c r="K1227" s="39">
        <f>IF(F1227&gt;0, (G1227-I1227)/F1227, "")</f>
        <v/>
      </c>
      <c r="L1227" s="40" t="n">
        <v>40.21</v>
      </c>
      <c r="M1227" s="39">
        <f>IF(AND(ISNUMBER(L1227), L1227&gt;0), (J1227/L1227)*42, "")</f>
        <v/>
      </c>
      <c r="N1227" s="39">
        <f>IF(M1227&lt;&gt;"", M1227/10, "")</f>
        <v/>
      </c>
      <c r="O1227" s="39">
        <f>M1227</f>
        <v/>
      </c>
      <c r="P1227" s="39">
        <f>IF(AND(M1227&lt;&gt;"", J1227&lt;&gt;""), M1227-J1227, "")</f>
        <v/>
      </c>
      <c r="Q1227" s="41" t="inlineStr">
        <is>
          <t>Matched</t>
        </is>
      </c>
      <c r="R1227" s="21" t="inlineStr">
        <is>
          <t>Deductions: Oil: ₹30,367</t>
        </is>
      </c>
    </row>
    <row r="1228">
      <c r="A1228" s="26" t="n">
        <v>1227</v>
      </c>
      <c r="B1228" s="27" t="inlineStr">
        <is>
          <t>Reyansh Agro Industries</t>
        </is>
      </c>
      <c r="C1228" s="27" t="inlineStr">
        <is>
          <t>INWDMSD27/1205 / PO:0445</t>
        </is>
      </c>
      <c r="D1228" s="26" t="inlineStr">
        <is>
          <t>12-07-2026</t>
        </is>
      </c>
      <c r="E1228" s="32" t="n">
        <v>9.279999999999999</v>
      </c>
      <c r="F1228" s="33" t="n">
        <v>92.8</v>
      </c>
      <c r="G1228" s="34" t="n">
        <v>744720</v>
      </c>
      <c r="H1228" s="34" t="n">
        <v>744720</v>
      </c>
      <c r="I1228" s="34" t="n">
        <v>33689.71428571426</v>
      </c>
      <c r="J1228" s="34">
        <f>IF(E1228&gt;0, (G1228-I1228)/E1228, "")</f>
        <v/>
      </c>
      <c r="K1228" s="34">
        <f>IF(F1228&gt;0, (G1228-I1228)/F1228, "")</f>
        <v/>
      </c>
      <c r="L1228" s="35" t="n">
        <v>39.8</v>
      </c>
      <c r="M1228" s="34">
        <f>IF(AND(ISNUMBER(L1228), L1228&gt;0), (J1228/L1228)*42, "")</f>
        <v/>
      </c>
      <c r="N1228" s="34">
        <f>IF(M1228&lt;&gt;"", M1228/10, "")</f>
        <v/>
      </c>
      <c r="O1228" s="34">
        <f>M1228</f>
        <v/>
      </c>
      <c r="P1228" s="34">
        <f>IF(AND(M1228&lt;&gt;"", J1228&lt;&gt;""), M1228-J1228, "")</f>
        <v/>
      </c>
      <c r="Q1228" s="41" t="inlineStr">
        <is>
          <t>Matched</t>
        </is>
      </c>
      <c r="R1228" s="27" t="inlineStr">
        <is>
          <t>Deductions: Oil: ₹33,690</t>
        </is>
      </c>
    </row>
    <row r="1229">
      <c r="A1229" s="20" t="n">
        <v>1228</v>
      </c>
      <c r="B1229" s="21" t="inlineStr">
        <is>
          <t>Reyansh Agro Industries</t>
        </is>
      </c>
      <c r="C1229" s="21" t="inlineStr">
        <is>
          <t>INWDMSD27/1206 / PO:0445</t>
        </is>
      </c>
      <c r="D1229" s="20" t="inlineStr">
        <is>
          <t>12-07-2026</t>
        </is>
      </c>
      <c r="E1229" s="37" t="n">
        <v>9.35</v>
      </c>
      <c r="F1229" s="38" t="n">
        <v>93.5</v>
      </c>
      <c r="G1229" s="39" t="n">
        <v>751140</v>
      </c>
      <c r="H1229" s="39" t="n">
        <v>751140</v>
      </c>
      <c r="I1229" s="39" t="n">
        <v>45604.92857142852</v>
      </c>
      <c r="J1229" s="39">
        <f>IF(E1229&gt;0, (G1229-I1229)/E1229, "")</f>
        <v/>
      </c>
      <c r="K1229" s="39">
        <f>IF(F1229&gt;0, (G1229-I1229)/F1229, "")</f>
        <v/>
      </c>
      <c r="L1229" s="40" t="n">
        <v>39.15</v>
      </c>
      <c r="M1229" s="39">
        <f>IF(AND(ISNUMBER(L1229), L1229&gt;0), (J1229/L1229)*42, "")</f>
        <v/>
      </c>
      <c r="N1229" s="39">
        <f>IF(M1229&lt;&gt;"", M1229/10, "")</f>
        <v/>
      </c>
      <c r="O1229" s="39">
        <f>M1229</f>
        <v/>
      </c>
      <c r="P1229" s="39">
        <f>IF(AND(M1229&lt;&gt;"", J1229&lt;&gt;""), M1229-J1229, "")</f>
        <v/>
      </c>
      <c r="Q1229" s="41" t="inlineStr">
        <is>
          <t>Matched</t>
        </is>
      </c>
      <c r="R1229" s="21" t="inlineStr">
        <is>
          <t>Deductions: Oil: ₹45,605</t>
        </is>
      </c>
    </row>
    <row r="1230">
      <c r="A1230" s="26" t="n">
        <v>1229</v>
      </c>
      <c r="B1230" s="27" t="inlineStr">
        <is>
          <t>Reyansh Agro Industries</t>
        </is>
      </c>
      <c r="C1230" s="27" t="inlineStr">
        <is>
          <t>INWDMSD27/1207 / PO:0445</t>
        </is>
      </c>
      <c r="D1230" s="26" t="inlineStr">
        <is>
          <t>12-07-2026</t>
        </is>
      </c>
      <c r="E1230" s="32" t="n">
        <v>9.35</v>
      </c>
      <c r="F1230" s="33" t="n">
        <v>93.5</v>
      </c>
      <c r="G1230" s="34" t="n">
        <v>750337.5</v>
      </c>
      <c r="H1230" s="34" t="n">
        <v>750337.5</v>
      </c>
      <c r="I1230" s="34" t="n">
        <v>40375.30357142854</v>
      </c>
      <c r="J1230" s="34">
        <f>IF(E1230&gt;0, (G1230-I1230)/E1230, "")</f>
        <v/>
      </c>
      <c r="K1230" s="34">
        <f>IF(F1230&gt;0, (G1230-I1230)/F1230, "")</f>
        <v/>
      </c>
      <c r="L1230" s="35" t="n">
        <v>39.46</v>
      </c>
      <c r="M1230" s="34">
        <f>IF(AND(ISNUMBER(L1230), L1230&gt;0), (J1230/L1230)*42, "")</f>
        <v/>
      </c>
      <c r="N1230" s="34">
        <f>IF(M1230&lt;&gt;"", M1230/10, "")</f>
        <v/>
      </c>
      <c r="O1230" s="34">
        <f>M1230</f>
        <v/>
      </c>
      <c r="P1230" s="34">
        <f>IF(AND(M1230&lt;&gt;"", J1230&lt;&gt;""), M1230-J1230, "")</f>
        <v/>
      </c>
      <c r="Q1230" s="41" t="inlineStr">
        <is>
          <t>Matched</t>
        </is>
      </c>
      <c r="R1230" s="27" t="inlineStr">
        <is>
          <t>Deductions: Oil: ₹40,375</t>
        </is>
      </c>
    </row>
    <row r="1231">
      <c r="A1231" s="20" t="n">
        <v>1230</v>
      </c>
      <c r="B1231" s="21" t="inlineStr">
        <is>
          <t>Reyansh Agro Industries</t>
        </is>
      </c>
      <c r="C1231" s="21" t="inlineStr">
        <is>
          <t>INWDMSD27/1208 / PO:0445</t>
        </is>
      </c>
      <c r="D1231" s="20" t="inlineStr">
        <is>
          <t>12-07-2026</t>
        </is>
      </c>
      <c r="E1231" s="37" t="n">
        <v>9.359999999999999</v>
      </c>
      <c r="F1231" s="38" t="n">
        <v>93.59999999999999</v>
      </c>
      <c r="G1231" s="39" t="n">
        <v>751942.5</v>
      </c>
      <c r="H1231" s="39" t="n">
        <v>751942.5</v>
      </c>
      <c r="I1231" s="39" t="n">
        <v>34016.4464285714</v>
      </c>
      <c r="J1231" s="39">
        <f>IF(E1231&gt;0, (G1231-I1231)/E1231, "")</f>
        <v/>
      </c>
      <c r="K1231" s="39">
        <f>IF(F1231&gt;0, (G1231-I1231)/F1231, "")</f>
        <v/>
      </c>
      <c r="L1231" s="40" t="n">
        <v>39.75</v>
      </c>
      <c r="M1231" s="39">
        <f>IF(AND(ISNUMBER(L1231), L1231&gt;0), (J1231/L1231)*42, "")</f>
        <v/>
      </c>
      <c r="N1231" s="39">
        <f>IF(M1231&lt;&gt;"", M1231/10, "")</f>
        <v/>
      </c>
      <c r="O1231" s="39">
        <f>M1231</f>
        <v/>
      </c>
      <c r="P1231" s="39">
        <f>IF(AND(M1231&lt;&gt;"", J1231&lt;&gt;""), M1231-J1231, "")</f>
        <v/>
      </c>
      <c r="Q1231" s="41" t="inlineStr">
        <is>
          <t>Matched</t>
        </is>
      </c>
      <c r="R1231" s="21" t="inlineStr">
        <is>
          <t>Deductions: Oil: ₹34,016</t>
        </is>
      </c>
    </row>
    <row r="1232">
      <c r="A1232" s="26" t="n">
        <v>1231</v>
      </c>
      <c r="B1232" s="27" t="inlineStr">
        <is>
          <t>Reyansh Agro Industries</t>
        </is>
      </c>
      <c r="C1232" s="27" t="inlineStr">
        <is>
          <t>INWDMSD27/1209 / PO:0445</t>
        </is>
      </c>
      <c r="D1232" s="26" t="inlineStr">
        <is>
          <t>12-07-2026</t>
        </is>
      </c>
      <c r="E1232" s="32" t="n">
        <v>9.34</v>
      </c>
      <c r="F1232" s="33" t="n">
        <v>93.40000000000001</v>
      </c>
      <c r="G1232" s="34" t="n">
        <v>748732.5</v>
      </c>
      <c r="H1232" s="34" t="n">
        <v>748732.5</v>
      </c>
      <c r="I1232" s="34" t="n">
        <v>37258.35535714291</v>
      </c>
      <c r="J1232" s="34">
        <f>IF(E1232&gt;0, (G1232-I1232)/E1232, "")</f>
        <v/>
      </c>
      <c r="K1232" s="34">
        <f>IF(F1232&gt;0, (G1232-I1232)/F1232, "")</f>
        <v/>
      </c>
      <c r="L1232" s="35" t="n">
        <v>39.85</v>
      </c>
      <c r="M1232" s="34">
        <f>IF(AND(ISNUMBER(L1232), L1232&gt;0), (J1232/L1232)*42, "")</f>
        <v/>
      </c>
      <c r="N1232" s="34">
        <f>IF(M1232&lt;&gt;"", M1232/10, "")</f>
        <v/>
      </c>
      <c r="O1232" s="34">
        <f>M1232</f>
        <v/>
      </c>
      <c r="P1232" s="34">
        <f>IF(AND(M1232&lt;&gt;"", J1232&lt;&gt;""), M1232-J1232, "")</f>
        <v/>
      </c>
      <c r="Q1232" s="41" t="inlineStr">
        <is>
          <t>Matched</t>
        </is>
      </c>
      <c r="R1232" s="27" t="inlineStr">
        <is>
          <t>Deductions: Oil: ₹37,258</t>
        </is>
      </c>
    </row>
    <row r="1233">
      <c r="A1233" s="20" t="n">
        <v>1232</v>
      </c>
      <c r="B1233" s="21" t="inlineStr">
        <is>
          <t>Reyansh Agro Industries</t>
        </is>
      </c>
      <c r="C1233" s="21" t="inlineStr">
        <is>
          <t>INWDMSD27/1210 / PO:0445</t>
        </is>
      </c>
      <c r="D1233" s="20" t="inlineStr">
        <is>
          <t>12-07-2026</t>
        </is>
      </c>
      <c r="E1233" s="37" t="n">
        <v>9.359999999999999</v>
      </c>
      <c r="F1233" s="38" t="n">
        <v>93.59999999999999</v>
      </c>
      <c r="G1233" s="39" t="n">
        <v>751140</v>
      </c>
      <c r="H1233" s="39" t="n">
        <v>751140</v>
      </c>
      <c r="I1233" s="39" t="n">
        <v>31118.65714285718</v>
      </c>
      <c r="J1233" s="39">
        <f>IF(E1233&gt;0, (G1233-I1233)/E1233, "")</f>
        <v/>
      </c>
      <c r="K1233" s="39">
        <f>IF(F1233&gt;0, (G1233-I1233)/F1233, "")</f>
        <v/>
      </c>
      <c r="L1233" s="40" t="n">
        <v>39.86</v>
      </c>
      <c r="M1233" s="39">
        <f>IF(AND(ISNUMBER(L1233), L1233&gt;0), (J1233/L1233)*42, "")</f>
        <v/>
      </c>
      <c r="N1233" s="39">
        <f>IF(M1233&lt;&gt;"", M1233/10, "")</f>
        <v/>
      </c>
      <c r="O1233" s="39">
        <f>M1233</f>
        <v/>
      </c>
      <c r="P1233" s="39">
        <f>IF(AND(M1233&lt;&gt;"", J1233&lt;&gt;""), M1233-J1233, "")</f>
        <v/>
      </c>
      <c r="Q1233" s="41" t="inlineStr">
        <is>
          <t>Matched</t>
        </is>
      </c>
      <c r="R1233" s="21" t="inlineStr">
        <is>
          <t>Deductions: Oil: ₹31,119</t>
        </is>
      </c>
    </row>
    <row r="1234">
      <c r="A1234" s="26" t="n">
        <v>1233</v>
      </c>
      <c r="B1234" s="27" t="inlineStr">
        <is>
          <t>Reyansh Agro Industries</t>
        </is>
      </c>
      <c r="C1234" s="27" t="inlineStr">
        <is>
          <t>INWDMSD27/1211 / PO:0445</t>
        </is>
      </c>
      <c r="D1234" s="26" t="inlineStr">
        <is>
          <t>12-07-2026</t>
        </is>
      </c>
      <c r="E1234" s="32" t="n">
        <v>8.82</v>
      </c>
      <c r="F1234" s="33" t="n">
        <v>88.2</v>
      </c>
      <c r="G1234" s="34" t="n">
        <v>707805</v>
      </c>
      <c r="H1234" s="34" t="n">
        <v>707805</v>
      </c>
      <c r="I1234" s="34" t="n">
        <v>27132.52499999999</v>
      </c>
      <c r="J1234" s="34">
        <f>IF(E1234&gt;0, (G1234-I1234)/E1234, "")</f>
        <v/>
      </c>
      <c r="K1234" s="34">
        <f>IF(F1234&gt;0, (G1234-I1234)/F1234, "")</f>
        <v/>
      </c>
      <c r="L1234" s="35" t="n">
        <v>40.31</v>
      </c>
      <c r="M1234" s="34">
        <f>IF(AND(ISNUMBER(L1234), L1234&gt;0), (J1234/L1234)*42, "")</f>
        <v/>
      </c>
      <c r="N1234" s="34">
        <f>IF(M1234&lt;&gt;"", M1234/10, "")</f>
        <v/>
      </c>
      <c r="O1234" s="34">
        <f>M1234</f>
        <v/>
      </c>
      <c r="P1234" s="34">
        <f>IF(AND(M1234&lt;&gt;"", J1234&lt;&gt;""), M1234-J1234, "")</f>
        <v/>
      </c>
      <c r="Q1234" s="41" t="inlineStr">
        <is>
          <t>Matched</t>
        </is>
      </c>
      <c r="R1234" s="27" t="inlineStr">
        <is>
          <t>Deductions: Oil: ₹27,133</t>
        </is>
      </c>
    </row>
    <row r="1235">
      <c r="A1235" s="20" t="n">
        <v>1234</v>
      </c>
      <c r="B1235" s="21" t="inlineStr">
        <is>
          <t>Mittal Trading Company</t>
        </is>
      </c>
      <c r="C1235" s="21" t="inlineStr">
        <is>
          <t>INWDMSD27/1212 / PO:0453</t>
        </is>
      </c>
      <c r="D1235" s="20" t="inlineStr">
        <is>
          <t>12-07-2026</t>
        </is>
      </c>
      <c r="E1235" s="37" t="n">
        <v>15.18</v>
      </c>
      <c r="F1235" s="38" t="n">
        <v>151.8</v>
      </c>
      <c r="G1235" s="39" t="n">
        <v>1213600</v>
      </c>
      <c r="H1235" s="39" t="n">
        <v>1213600</v>
      </c>
      <c r="I1235" s="39" t="n">
        <v>75818.77714285722</v>
      </c>
      <c r="J1235" s="39">
        <f>IF(E1235&gt;0, (G1235-I1235)/E1235, "")</f>
        <v/>
      </c>
      <c r="K1235" s="39">
        <f>IF(F1235&gt;0, (G1235-I1235)/F1235, "")</f>
        <v/>
      </c>
      <c r="L1235" s="40" t="n">
        <v>39.87</v>
      </c>
      <c r="M1235" s="39">
        <f>IF(AND(ISNUMBER(L1235), L1235&gt;0), (J1235/L1235)*42, "")</f>
        <v/>
      </c>
      <c r="N1235" s="39">
        <f>IF(M1235&lt;&gt;"", M1235/10, "")</f>
        <v/>
      </c>
      <c r="O1235" s="39">
        <f>M1235</f>
        <v/>
      </c>
      <c r="P1235" s="39">
        <f>IF(AND(M1235&lt;&gt;"", J1235&lt;&gt;""), M1235-J1235, "")</f>
        <v/>
      </c>
      <c r="Q1235" s="41" t="inlineStr">
        <is>
          <t>Matched</t>
        </is>
      </c>
      <c r="R1235" s="21" t="inlineStr">
        <is>
          <t>Deductions: Oil: ₹61,547, Bardana: ₹2,500, Moisture: ₹9,345</t>
        </is>
      </c>
    </row>
    <row r="1236">
      <c r="A1236" s="26" t="n">
        <v>1235</v>
      </c>
      <c r="B1236" s="27" t="inlineStr">
        <is>
          <t>Bhawani Trading Company</t>
        </is>
      </c>
      <c r="C1236" s="27" t="inlineStr">
        <is>
          <t>INWDMSD27/1213 / PO:0456</t>
        </is>
      </c>
      <c r="D1236" s="26" t="inlineStr">
        <is>
          <t>13-07-2026</t>
        </is>
      </c>
      <c r="E1236" s="32" t="n">
        <v>23.41</v>
      </c>
      <c r="F1236" s="33" t="n">
        <v>234.1</v>
      </c>
      <c r="G1236" s="34" t="n">
        <v>1880257.5</v>
      </c>
      <c r="H1236" s="34" t="n">
        <v>1880257.5</v>
      </c>
      <c r="I1236" s="34" t="n">
        <v>121043.2642142856</v>
      </c>
      <c r="J1236" s="34">
        <f>IF(E1236&gt;0, (G1236-I1236)/E1236, "")</f>
        <v/>
      </c>
      <c r="K1236" s="34">
        <f>IF(F1236&gt;0, (G1236-I1236)/F1236, "")</f>
        <v/>
      </c>
      <c r="L1236" s="35" t="n">
        <v>39.6</v>
      </c>
      <c r="M1236" s="34">
        <f>IF(AND(ISNUMBER(L1236), L1236&gt;0), (J1236/L1236)*42, "")</f>
        <v/>
      </c>
      <c r="N1236" s="34">
        <f>IF(M1236&lt;&gt;"", M1236/10, "")</f>
        <v/>
      </c>
      <c r="O1236" s="34">
        <f>M1236</f>
        <v/>
      </c>
      <c r="P1236" s="34">
        <f>IF(AND(M1236&lt;&gt;"", J1236&lt;&gt;""), M1236-J1236, "")</f>
        <v/>
      </c>
      <c r="Q1236" s="41" t="inlineStr">
        <is>
          <t>Matched</t>
        </is>
      </c>
      <c r="R1236" s="27" t="inlineStr">
        <is>
          <t>Deductions: Oil: ₹107,443, Shortage: ₹1,605, Bardana: ₹4,850, Moisture: ₹3,572</t>
        </is>
      </c>
    </row>
    <row r="1237">
      <c r="A1237" s="20" t="n">
        <v>1236</v>
      </c>
      <c r="B1237" s="21" t="inlineStr">
        <is>
          <t>Umesh Kumar &amp; Sons</t>
        </is>
      </c>
      <c r="C1237" s="21" t="inlineStr">
        <is>
          <t>INWDMSD27/1214 / PO:0415</t>
        </is>
      </c>
      <c r="D1237" s="20" t="inlineStr">
        <is>
          <t>13-07-2026</t>
        </is>
      </c>
      <c r="E1237" s="37" t="n">
        <v>25.17</v>
      </c>
      <c r="F1237" s="38" t="n">
        <v>251.7</v>
      </c>
      <c r="G1237" s="39" t="n">
        <v>1988430</v>
      </c>
      <c r="H1237" s="39" t="n">
        <v>1988430</v>
      </c>
      <c r="I1237" s="39" t="n">
        <v>156299.7471428571</v>
      </c>
      <c r="J1237" s="39">
        <f>IF(E1237&gt;0, (G1237-I1237)/E1237, "")</f>
        <v/>
      </c>
      <c r="K1237" s="39">
        <f>IF(F1237&gt;0, (G1237-I1237)/F1237, "")</f>
        <v/>
      </c>
      <c r="L1237" s="40" t="n">
        <v>38.96</v>
      </c>
      <c r="M1237" s="39">
        <f>IF(AND(ISNUMBER(L1237), L1237&gt;0), (J1237/L1237)*42, "")</f>
        <v/>
      </c>
      <c r="N1237" s="39">
        <f>IF(M1237&lt;&gt;"", M1237/10, "")</f>
        <v/>
      </c>
      <c r="O1237" s="39">
        <f>M1237</f>
        <v/>
      </c>
      <c r="P1237" s="39">
        <f>IF(AND(M1237&lt;&gt;"", J1237&lt;&gt;""), M1237-J1237, "")</f>
        <v/>
      </c>
      <c r="Q1237" s="41" t="inlineStr">
        <is>
          <t>Matched</t>
        </is>
      </c>
      <c r="R1237" s="21" t="inlineStr">
        <is>
          <t>Deductions: Oil: ₹143,924, Bardana: ₹6,410</t>
        </is>
      </c>
    </row>
    <row r="1238">
      <c r="A1238" s="26" t="n">
        <v>1237</v>
      </c>
      <c r="B1238" s="27" t="inlineStr">
        <is>
          <t>Mittal Trading Company</t>
        </is>
      </c>
      <c r="C1238" s="27" t="inlineStr">
        <is>
          <t>INWDMSD27/1215 / PO:0457</t>
        </is>
      </c>
      <c r="D1238" s="26" t="inlineStr">
        <is>
          <t>13-07-2026</t>
        </is>
      </c>
      <c r="E1238" s="32" t="n">
        <v>18.15</v>
      </c>
      <c r="F1238" s="33" t="n">
        <v>181.5</v>
      </c>
      <c r="G1238" s="34" t="n">
        <v>1452000</v>
      </c>
      <c r="H1238" s="34" t="n">
        <v>1452000</v>
      </c>
      <c r="I1238" s="34" t="n">
        <v>68396.39999999999</v>
      </c>
      <c r="J1238" s="34">
        <f>IF(E1238&gt;0, (G1238-I1238)/E1238, "")</f>
        <v/>
      </c>
      <c r="K1238" s="34">
        <f>IF(F1238&gt;0, (G1238-I1238)/F1238, "")</f>
        <v/>
      </c>
      <c r="L1238" s="35" t="n">
        <v>40.31</v>
      </c>
      <c r="M1238" s="34">
        <f>IF(AND(ISNUMBER(L1238), L1238&gt;0), (J1238/L1238)*42, "")</f>
        <v/>
      </c>
      <c r="N1238" s="34">
        <f>IF(M1238&lt;&gt;"", M1238/10, "")</f>
        <v/>
      </c>
      <c r="O1238" s="34">
        <f>M1238</f>
        <v/>
      </c>
      <c r="P1238" s="34">
        <f>IF(AND(M1238&lt;&gt;"", J1238&lt;&gt;""), M1238-J1238, "")</f>
        <v/>
      </c>
      <c r="Q1238" s="41" t="inlineStr">
        <is>
          <t>Matched</t>
        </is>
      </c>
      <c r="R1238" s="27" t="inlineStr">
        <is>
          <t>Deductions: Oil: ₹60,500, Bardana: ₹3,250, Moisture: ₹1,452</t>
        </is>
      </c>
    </row>
    <row r="1239">
      <c r="A1239" s="20" t="n">
        <v>1238</v>
      </c>
      <c r="B1239" s="21" t="inlineStr">
        <is>
          <t>Hardik Agritrade Private Limited</t>
        </is>
      </c>
      <c r="C1239" s="21" t="inlineStr">
        <is>
          <t>INWDMSD27/1223 / PO:0438</t>
        </is>
      </c>
      <c r="D1239" s="20" t="inlineStr">
        <is>
          <t>13-07-2026</t>
        </is>
      </c>
      <c r="E1239" s="37" t="n">
        <v>9.690000000000001</v>
      </c>
      <c r="F1239" s="38" t="n">
        <v>96.90000000000001</v>
      </c>
      <c r="G1239" s="39" t="n">
        <v>771150</v>
      </c>
      <c r="H1239" s="39" t="n">
        <v>771150</v>
      </c>
      <c r="I1239" s="39" t="n">
        <v>38373.89285714292</v>
      </c>
      <c r="J1239" s="39">
        <f>IF(E1239&gt;0, (G1239-I1239)/E1239, "")</f>
        <v/>
      </c>
      <c r="K1239" s="39">
        <f>IF(F1239&gt;0, (G1239-I1239)/F1239, "")</f>
        <v/>
      </c>
      <c r="L1239" s="40" t="n">
        <v>39.82</v>
      </c>
      <c r="M1239" s="39">
        <f>IF(AND(ISNUMBER(L1239), L1239&gt;0), (J1239/L1239)*42, "")</f>
        <v/>
      </c>
      <c r="N1239" s="39">
        <f>IF(M1239&lt;&gt;"", M1239/10, "")</f>
        <v/>
      </c>
      <c r="O1239" s="39">
        <f>M1239</f>
        <v/>
      </c>
      <c r="P1239" s="39">
        <f>IF(AND(M1239&lt;&gt;"", J1239&lt;&gt;""), M1239-J1239, "")</f>
        <v/>
      </c>
      <c r="Q1239" s="41" t="inlineStr">
        <is>
          <t>Matched</t>
        </is>
      </c>
      <c r="R1239" s="21" t="inlineStr">
        <is>
          <t>Deductions: Oil: ₹38,374</t>
        </is>
      </c>
    </row>
    <row r="1240">
      <c r="A1240" s="26" t="n">
        <v>1239</v>
      </c>
      <c r="B1240" s="27" t="inlineStr">
        <is>
          <t>Reyansh Agro Industries</t>
        </is>
      </c>
      <c r="C1240" s="27" t="inlineStr">
        <is>
          <t>INWDMSD27/1218 / PO:0445</t>
        </is>
      </c>
      <c r="D1240" s="26" t="inlineStr">
        <is>
          <t>13-07-2026</t>
        </is>
      </c>
      <c r="E1240" s="32" t="n">
        <v>8.959999999999999</v>
      </c>
      <c r="F1240" s="33" t="n">
        <v>89.59999999999999</v>
      </c>
      <c r="G1240" s="34" t="n">
        <v>719040</v>
      </c>
      <c r="H1240" s="34" t="n">
        <v>719040</v>
      </c>
      <c r="I1240" s="34" t="n">
        <v>26535.99999999995</v>
      </c>
      <c r="J1240" s="34">
        <f>IF(E1240&gt;0, (G1240-I1240)/E1240, "")</f>
        <v/>
      </c>
      <c r="K1240" s="34">
        <f>IF(F1240&gt;0, (G1240-I1240)/F1240, "")</f>
        <v/>
      </c>
      <c r="L1240" s="35" t="n">
        <v>40.27</v>
      </c>
      <c r="M1240" s="34">
        <f>IF(AND(ISNUMBER(L1240), L1240&gt;0), (J1240/L1240)*42, "")</f>
        <v/>
      </c>
      <c r="N1240" s="34">
        <f>IF(M1240&lt;&gt;"", M1240/10, "")</f>
        <v/>
      </c>
      <c r="O1240" s="34">
        <f>M1240</f>
        <v/>
      </c>
      <c r="P1240" s="34">
        <f>IF(AND(M1240&lt;&gt;"", J1240&lt;&gt;""), M1240-J1240, "")</f>
        <v/>
      </c>
      <c r="Q1240" s="41" t="inlineStr">
        <is>
          <t>Matched</t>
        </is>
      </c>
      <c r="R1240" s="27" t="inlineStr">
        <is>
          <t>Deductions: Oil: ₹26,536</t>
        </is>
      </c>
    </row>
    <row r="1241">
      <c r="A1241" s="20" t="n">
        <v>1240</v>
      </c>
      <c r="B1241" s="21" t="inlineStr">
        <is>
          <t>Hardik Agritrade Private Limited</t>
        </is>
      </c>
      <c r="C1241" s="21" t="inlineStr">
        <is>
          <t>INWDMSD27/1219 / PO:0438</t>
        </is>
      </c>
      <c r="D1241" s="20" t="inlineStr">
        <is>
          <t>13-07-2026</t>
        </is>
      </c>
      <c r="E1241" s="37" t="n">
        <v>9.720000000000001</v>
      </c>
      <c r="F1241" s="38" t="n">
        <v>97.2</v>
      </c>
      <c r="G1241" s="39" t="n">
        <v>773535</v>
      </c>
      <c r="H1241" s="39" t="n">
        <v>773535</v>
      </c>
      <c r="I1241" s="39" t="n">
        <v>33151.49999999995</v>
      </c>
      <c r="J1241" s="39">
        <f>IF(E1241&gt;0, (G1241-I1241)/E1241, "")</f>
        <v/>
      </c>
      <c r="K1241" s="39">
        <f>IF(F1241&gt;0, (G1241-I1241)/F1241, "")</f>
        <v/>
      </c>
      <c r="L1241" s="40" t="n">
        <v>39.85</v>
      </c>
      <c r="M1241" s="39">
        <f>IF(AND(ISNUMBER(L1241), L1241&gt;0), (J1241/L1241)*42, "")</f>
        <v/>
      </c>
      <c r="N1241" s="39">
        <f>IF(M1241&lt;&gt;"", M1241/10, "")</f>
        <v/>
      </c>
      <c r="O1241" s="39">
        <f>M1241</f>
        <v/>
      </c>
      <c r="P1241" s="39">
        <f>IF(AND(M1241&lt;&gt;"", J1241&lt;&gt;""), M1241-J1241, "")</f>
        <v/>
      </c>
      <c r="Q1241" s="41" t="inlineStr">
        <is>
          <t>Matched</t>
        </is>
      </c>
      <c r="R1241" s="21" t="inlineStr">
        <is>
          <t>Deductions: Oil: ₹33,151</t>
        </is>
      </c>
    </row>
    <row r="1242">
      <c r="A1242" s="26" t="n">
        <v>1241</v>
      </c>
      <c r="B1242" s="27" t="inlineStr">
        <is>
          <t>Hardik Agritrade Private Limited</t>
        </is>
      </c>
      <c r="C1242" s="27" t="inlineStr">
        <is>
          <t>INWDMSD27/1220 / PO:0438</t>
        </is>
      </c>
      <c r="D1242" s="26" t="inlineStr">
        <is>
          <t>13-07-2026</t>
        </is>
      </c>
      <c r="E1242" s="32" t="n">
        <v>9.620000000000001</v>
      </c>
      <c r="F1242" s="33" t="n">
        <v>96.2</v>
      </c>
      <c r="G1242" s="34" t="n">
        <v>766380</v>
      </c>
      <c r="H1242" s="34" t="n">
        <v>766380</v>
      </c>
      <c r="I1242" s="34" t="n">
        <v>31099.64285714291</v>
      </c>
      <c r="J1242" s="34">
        <f>IF(E1242&gt;0, (G1242-I1242)/E1242, "")</f>
        <v/>
      </c>
      <c r="K1242" s="34">
        <f>IF(F1242&gt;0, (G1242-I1242)/F1242, "")</f>
        <v/>
      </c>
      <c r="L1242" s="35" t="n">
        <v>39.99</v>
      </c>
      <c r="M1242" s="34">
        <f>IF(AND(ISNUMBER(L1242), L1242&gt;0), (J1242/L1242)*42, "")</f>
        <v/>
      </c>
      <c r="N1242" s="34">
        <f>IF(M1242&lt;&gt;"", M1242/10, "")</f>
        <v/>
      </c>
      <c r="O1242" s="34">
        <f>M1242</f>
        <v/>
      </c>
      <c r="P1242" s="34">
        <f>IF(AND(M1242&lt;&gt;"", J1242&lt;&gt;""), M1242-J1242, "")</f>
        <v/>
      </c>
      <c r="Q1242" s="41" t="inlineStr">
        <is>
          <t>Matched</t>
        </is>
      </c>
      <c r="R1242" s="27" t="inlineStr">
        <is>
          <t>Deductions: Oil: ₹31,020, Shortage: ₹80</t>
        </is>
      </c>
    </row>
    <row r="1243">
      <c r="A1243" s="20" t="n">
        <v>1242</v>
      </c>
      <c r="B1243" s="21" t="inlineStr">
        <is>
          <t>Hardik Agritrade Private Limited</t>
        </is>
      </c>
      <c r="C1243" s="21" t="inlineStr">
        <is>
          <t>INWDMSD27/1221 / PO:0438</t>
        </is>
      </c>
      <c r="D1243" s="20" t="inlineStr">
        <is>
          <t>13-07-2026</t>
        </is>
      </c>
      <c r="E1243" s="37" t="n">
        <v>9.9</v>
      </c>
      <c r="F1243" s="38" t="n">
        <v>99</v>
      </c>
      <c r="G1243" s="39" t="n">
        <v>787845</v>
      </c>
      <c r="H1243" s="39" t="n">
        <v>787845</v>
      </c>
      <c r="I1243" s="39" t="n">
        <v>39579.83214285714</v>
      </c>
      <c r="J1243" s="39">
        <f>IF(E1243&gt;0, (G1243-I1243)/E1243, "")</f>
        <v/>
      </c>
      <c r="K1243" s="39">
        <f>IF(F1243&gt;0, (G1243-I1243)/F1243, "")</f>
        <v/>
      </c>
      <c r="L1243" s="40" t="n">
        <v>39.51</v>
      </c>
      <c r="M1243" s="39">
        <f>IF(AND(ISNUMBER(L1243), L1243&gt;0), (J1243/L1243)*42, "")</f>
        <v/>
      </c>
      <c r="N1243" s="39">
        <f>IF(M1243&lt;&gt;"", M1243/10, "")</f>
        <v/>
      </c>
      <c r="O1243" s="39">
        <f>M1243</f>
        <v/>
      </c>
      <c r="P1243" s="39">
        <f>IF(AND(M1243&lt;&gt;"", J1243&lt;&gt;""), M1243-J1243, "")</f>
        <v/>
      </c>
      <c r="Q1243" s="41" t="inlineStr">
        <is>
          <t>Matched</t>
        </is>
      </c>
      <c r="R1243" s="21" t="inlineStr">
        <is>
          <t>Deductions: Oil: ₹39,580</t>
        </is>
      </c>
    </row>
    <row r="1244">
      <c r="A1244" s="26" t="n">
        <v>1243</v>
      </c>
      <c r="B1244" s="27" t="inlineStr">
        <is>
          <t>Reyansh Agro Industries</t>
        </is>
      </c>
      <c r="C1244" s="27" t="inlineStr">
        <is>
          <t>INWDMSD27/1222 / PO:0445</t>
        </is>
      </c>
      <c r="D1244" s="26" t="inlineStr">
        <is>
          <t>13-07-2026</t>
        </is>
      </c>
      <c r="E1244" s="32" t="n">
        <v>8.720000000000001</v>
      </c>
      <c r="F1244" s="33" t="n">
        <v>87.2</v>
      </c>
      <c r="G1244" s="34" t="n">
        <v>700582.5</v>
      </c>
      <c r="H1244" s="34" t="n">
        <v>700582.5</v>
      </c>
      <c r="I1244" s="34" t="n">
        <v>31025.79642857142</v>
      </c>
      <c r="J1244" s="34">
        <f>IF(E1244&gt;0, (G1244-I1244)/E1244, "")</f>
        <v/>
      </c>
      <c r="K1244" s="34">
        <f>IF(F1244&gt;0, (G1244-I1244)/F1244, "")</f>
        <v/>
      </c>
      <c r="L1244" s="35" t="n">
        <v>39.72</v>
      </c>
      <c r="M1244" s="34">
        <f>IF(AND(ISNUMBER(L1244), L1244&gt;0), (J1244/L1244)*42, "")</f>
        <v/>
      </c>
      <c r="N1244" s="34">
        <f>IF(M1244&lt;&gt;"", M1244/10, "")</f>
        <v/>
      </c>
      <c r="O1244" s="34">
        <f>M1244</f>
        <v/>
      </c>
      <c r="P1244" s="34">
        <f>IF(AND(M1244&lt;&gt;"", J1244&lt;&gt;""), M1244-J1244, "")</f>
        <v/>
      </c>
      <c r="Q1244" s="41" t="inlineStr">
        <is>
          <t>Matched</t>
        </is>
      </c>
      <c r="R1244" s="27" t="inlineStr">
        <is>
          <t>Deductions: Oil: ₹31,026</t>
        </is>
      </c>
    </row>
    <row r="1245">
      <c r="A1245" s="20" t="n">
        <v>1244</v>
      </c>
      <c r="B1245" s="21" t="inlineStr">
        <is>
          <t>Reyansh Agro Industries</t>
        </is>
      </c>
      <c r="C1245" s="21" t="inlineStr">
        <is>
          <t>INWDMSD27/1224 / PO:0445</t>
        </is>
      </c>
      <c r="D1245" s="20" t="inlineStr">
        <is>
          <t>13-07-2026</t>
        </is>
      </c>
      <c r="E1245" s="37" t="n">
        <v>8.41</v>
      </c>
      <c r="F1245" s="38" t="n">
        <v>84.09999999999999</v>
      </c>
      <c r="G1245" s="39" t="n">
        <v>675705</v>
      </c>
      <c r="H1245" s="39" t="n">
        <v>675705</v>
      </c>
      <c r="I1245" s="39" t="n">
        <v>27510.84642857144</v>
      </c>
      <c r="J1245" s="39">
        <f>IF(E1245&gt;0, (G1245-I1245)/E1245, "")</f>
        <v/>
      </c>
      <c r="K1245" s="39">
        <f>IF(F1245&gt;0, (G1245-I1245)/F1245, "")</f>
        <v/>
      </c>
      <c r="L1245" s="40" t="n">
        <v>39.76</v>
      </c>
      <c r="M1245" s="39">
        <f>IF(AND(ISNUMBER(L1245), L1245&gt;0), (J1245/L1245)*42, "")</f>
        <v/>
      </c>
      <c r="N1245" s="39">
        <f>IF(M1245&lt;&gt;"", M1245/10, "")</f>
        <v/>
      </c>
      <c r="O1245" s="39">
        <f>M1245</f>
        <v/>
      </c>
      <c r="P1245" s="39">
        <f>IF(AND(M1245&lt;&gt;"", J1245&lt;&gt;""), M1245-J1245, "")</f>
        <v/>
      </c>
      <c r="Q1245" s="41" t="inlineStr">
        <is>
          <t>Matched</t>
        </is>
      </c>
      <c r="R1245" s="21" t="inlineStr">
        <is>
          <t>Deductions: Oil: ₹27,511</t>
        </is>
      </c>
    </row>
    <row r="1246">
      <c r="A1246" s="26" t="n">
        <v>1245</v>
      </c>
      <c r="B1246" s="27" t="inlineStr">
        <is>
          <t>Farmart Service Pvt Ltd</t>
        </is>
      </c>
      <c r="C1246" s="27" t="inlineStr">
        <is>
          <t>INWDMSD27/1216 / PO:0450</t>
        </is>
      </c>
      <c r="D1246" s="26" t="inlineStr">
        <is>
          <t>13-07-2026</t>
        </is>
      </c>
      <c r="E1246" s="32" t="n">
        <v>25.08</v>
      </c>
      <c r="F1246" s="33" t="n">
        <v>250.8</v>
      </c>
      <c r="G1246" s="34" t="n">
        <v>2020348</v>
      </c>
      <c r="H1246" s="34" t="n">
        <v>2020348</v>
      </c>
      <c r="I1246" s="34" t="n">
        <v>144520.5534666668</v>
      </c>
      <c r="J1246" s="34">
        <f>IF(E1246&gt;0, (G1246-I1246)/E1246, "")</f>
        <v/>
      </c>
      <c r="K1246" s="34">
        <f>IF(F1246&gt;0, (G1246-I1246)/F1246, "")</f>
        <v/>
      </c>
      <c r="L1246" s="35" t="n">
        <v>39.62</v>
      </c>
      <c r="M1246" s="34">
        <f>IF(AND(ISNUMBER(L1246), L1246&gt;0), (J1246/L1246)*42, "")</f>
        <v/>
      </c>
      <c r="N1246" s="34">
        <f>IF(M1246&lt;&gt;"", M1246/10, "")</f>
        <v/>
      </c>
      <c r="O1246" s="34">
        <f>M1246</f>
        <v/>
      </c>
      <c r="P1246" s="34">
        <f>IF(AND(M1246&lt;&gt;"", J1246&lt;&gt;""), M1246-J1246, "")</f>
        <v/>
      </c>
      <c r="Q1246" s="41" t="inlineStr">
        <is>
          <t>Matched</t>
        </is>
      </c>
      <c r="R1246" s="27" t="inlineStr">
        <is>
          <t>Deductions: Oil: ₹114,486, Shortage: ₹6,424, Bardana: ₹5,225, Moisture: ₹10,708</t>
        </is>
      </c>
    </row>
    <row r="1247">
      <c r="A1247" s="20" t="n">
        <v>1246</v>
      </c>
      <c r="B1247" s="21" t="inlineStr">
        <is>
          <t>Reyansh Agro Industries</t>
        </is>
      </c>
      <c r="C1247" s="21" t="inlineStr">
        <is>
          <t>INWDMSD27/1225 / PO:0445</t>
        </is>
      </c>
      <c r="D1247" s="20" t="inlineStr">
        <is>
          <t>13-07-2026</t>
        </is>
      </c>
      <c r="E1247" s="37" t="n">
        <v>8.359999999999999</v>
      </c>
      <c r="F1247" s="38" t="n">
        <v>83.59999999999999</v>
      </c>
      <c r="G1247" s="39" t="n">
        <v>672495</v>
      </c>
      <c r="H1247" s="39" t="n">
        <v>672495</v>
      </c>
      <c r="I1247" s="39" t="n">
        <v>26179.84285714282</v>
      </c>
      <c r="J1247" s="39">
        <f>IF(E1247&gt;0, (G1247-I1247)/E1247, "")</f>
        <v/>
      </c>
      <c r="K1247" s="39">
        <f>IF(F1247&gt;0, (G1247-I1247)/F1247, "")</f>
        <v/>
      </c>
      <c r="L1247" s="40" t="n">
        <v>39.84</v>
      </c>
      <c r="M1247" s="39">
        <f>IF(AND(ISNUMBER(L1247), L1247&gt;0), (J1247/L1247)*42, "")</f>
        <v/>
      </c>
      <c r="N1247" s="39">
        <f>IF(M1247&lt;&gt;"", M1247/10, "")</f>
        <v/>
      </c>
      <c r="O1247" s="39">
        <f>M1247</f>
        <v/>
      </c>
      <c r="P1247" s="39">
        <f>IF(AND(M1247&lt;&gt;"", J1247&lt;&gt;""), M1247-J1247, "")</f>
        <v/>
      </c>
      <c r="Q1247" s="41" t="inlineStr">
        <is>
          <t>Matched</t>
        </is>
      </c>
      <c r="R1247" s="21" t="inlineStr">
        <is>
          <t>Deductions: Oil: ₹25,939, Shortage: ₹241</t>
        </is>
      </c>
    </row>
    <row r="1248">
      <c r="A1248" s="26" t="n">
        <v>1247</v>
      </c>
      <c r="B1248" s="27" t="inlineStr">
        <is>
          <t>Reyansh Agro Industries</t>
        </is>
      </c>
      <c r="C1248" s="27" t="inlineStr">
        <is>
          <t>INWDMSD27/1226 / PO:0445</t>
        </is>
      </c>
      <c r="D1248" s="26" t="inlineStr">
        <is>
          <t>13-07-2026</t>
        </is>
      </c>
      <c r="E1248" s="32" t="n">
        <v>8.940000000000001</v>
      </c>
      <c r="F1248" s="33" t="n">
        <v>89.40000000000001</v>
      </c>
      <c r="G1248" s="34" t="n">
        <v>718237.5</v>
      </c>
      <c r="H1248" s="34" t="n">
        <v>718237.5</v>
      </c>
      <c r="I1248" s="34" t="n">
        <v>27703.44642857139</v>
      </c>
      <c r="J1248" s="34">
        <f>IF(E1248&gt;0, (G1248-I1248)/E1248, "")</f>
        <v/>
      </c>
      <c r="K1248" s="34">
        <f>IF(F1248&gt;0, (G1248-I1248)/F1248, "")</f>
        <v/>
      </c>
      <c r="L1248" s="35" t="n">
        <v>40.11</v>
      </c>
      <c r="M1248" s="34">
        <f>IF(AND(ISNUMBER(L1248), L1248&gt;0), (J1248/L1248)*42, "")</f>
        <v/>
      </c>
      <c r="N1248" s="34">
        <f>IF(M1248&lt;&gt;"", M1248/10, "")</f>
        <v/>
      </c>
      <c r="O1248" s="34">
        <f>M1248</f>
        <v/>
      </c>
      <c r="P1248" s="34">
        <f>IF(AND(M1248&lt;&gt;"", J1248&lt;&gt;""), M1248-J1248, "")</f>
        <v/>
      </c>
      <c r="Q1248" s="41" t="inlineStr">
        <is>
          <t>Matched</t>
        </is>
      </c>
      <c r="R1248" s="27" t="inlineStr">
        <is>
          <t>Deductions: Oil: ₹27,703</t>
        </is>
      </c>
    </row>
    <row r="1249">
      <c r="A1249" s="20" t="n">
        <v>1248</v>
      </c>
      <c r="B1249" s="21" t="inlineStr">
        <is>
          <t>Reyansh Agro Industries</t>
        </is>
      </c>
      <c r="C1249" s="21" t="inlineStr">
        <is>
          <t>INWDMSD27/1227 / PO:0445</t>
        </is>
      </c>
      <c r="D1249" s="20" t="inlineStr">
        <is>
          <t>13-07-2026</t>
        </is>
      </c>
      <c r="E1249" s="37" t="n">
        <v>8.92</v>
      </c>
      <c r="F1249" s="38" t="n">
        <v>89.2</v>
      </c>
      <c r="G1249" s="39" t="n">
        <v>717435</v>
      </c>
      <c r="H1249" s="39" t="n">
        <v>717435</v>
      </c>
      <c r="I1249" s="39" t="n">
        <v>28003.81071428576</v>
      </c>
      <c r="J1249" s="39">
        <f>IF(E1249&gt;0, (G1249-I1249)/E1249, "")</f>
        <v/>
      </c>
      <c r="K1249" s="39">
        <f>IF(F1249&gt;0, (G1249-I1249)/F1249, "")</f>
        <v/>
      </c>
      <c r="L1249" s="40" t="n">
        <v>39.98</v>
      </c>
      <c r="M1249" s="39">
        <f>IF(AND(ISNUMBER(L1249), L1249&gt;0), (J1249/L1249)*42, "")</f>
        <v/>
      </c>
      <c r="N1249" s="39">
        <f>IF(M1249&lt;&gt;"", M1249/10, "")</f>
        <v/>
      </c>
      <c r="O1249" s="39">
        <f>M1249</f>
        <v/>
      </c>
      <c r="P1249" s="39">
        <f>IF(AND(M1249&lt;&gt;"", J1249&lt;&gt;""), M1249-J1249, "")</f>
        <v/>
      </c>
      <c r="Q1249" s="41" t="inlineStr">
        <is>
          <t>Matched</t>
        </is>
      </c>
      <c r="R1249" s="21" t="inlineStr">
        <is>
          <t>Deductions: Oil: ₹27,843, Shortage: ₹160</t>
        </is>
      </c>
    </row>
    <row r="1250">
      <c r="A1250" s="26" t="n">
        <v>1249</v>
      </c>
      <c r="B1250" s="27" t="inlineStr">
        <is>
          <t>Hardik Agritrade Private Limited</t>
        </is>
      </c>
      <c r="C1250" s="27" t="inlineStr">
        <is>
          <t>INWDMSD27/1228 / PO:0438</t>
        </is>
      </c>
      <c r="D1250" s="26" t="inlineStr">
        <is>
          <t>13-07-2026</t>
        </is>
      </c>
      <c r="E1250" s="32" t="n">
        <v>8.870000000000001</v>
      </c>
      <c r="F1250" s="33" t="n">
        <v>88.7</v>
      </c>
      <c r="G1250" s="34" t="n">
        <v>706755</v>
      </c>
      <c r="H1250" s="34" t="n">
        <v>706755</v>
      </c>
      <c r="I1250" s="34" t="n">
        <v>20688.54999999998</v>
      </c>
      <c r="J1250" s="34">
        <f>IF(E1250&gt;0, (G1250-I1250)/E1250, "")</f>
        <v/>
      </c>
      <c r="K1250" s="34">
        <f>IF(F1250&gt;0, (G1250-I1250)/F1250, "")</f>
        <v/>
      </c>
      <c r="L1250" s="35" t="n">
        <v>40.53</v>
      </c>
      <c r="M1250" s="34">
        <f>IF(AND(ISNUMBER(L1250), L1250&gt;0), (J1250/L1250)*42, "")</f>
        <v/>
      </c>
      <c r="N1250" s="34">
        <f>IF(M1250&lt;&gt;"", M1250/10, "")</f>
        <v/>
      </c>
      <c r="O1250" s="34">
        <f>M1250</f>
        <v/>
      </c>
      <c r="P1250" s="34">
        <f>IF(AND(M1250&lt;&gt;"", J1250&lt;&gt;""), M1250-J1250, "")</f>
        <v/>
      </c>
      <c r="Q1250" s="41" t="inlineStr">
        <is>
          <t>Matched</t>
        </is>
      </c>
      <c r="R1250" s="27" t="inlineStr">
        <is>
          <t>Deductions: Oil: ₹20,530, Shortage: ₹159</t>
        </is>
      </c>
    </row>
    <row r="1251">
      <c r="A1251" s="20" t="n">
        <v>1250</v>
      </c>
      <c r="B1251" s="21" t="inlineStr">
        <is>
          <t>Hardik Agritrade Private Limited</t>
        </is>
      </c>
      <c r="C1251" s="21" t="inlineStr">
        <is>
          <t>INWDMSD27/1229 / PO:0438</t>
        </is>
      </c>
      <c r="D1251" s="20" t="inlineStr">
        <is>
          <t>13-07-2026</t>
        </is>
      </c>
      <c r="E1251" s="37" t="n">
        <v>8.859999999999999</v>
      </c>
      <c r="F1251" s="38" t="n">
        <v>88.59999999999999</v>
      </c>
      <c r="G1251" s="39" t="n">
        <v>705165</v>
      </c>
      <c r="H1251" s="39" t="n">
        <v>705165</v>
      </c>
      <c r="I1251" s="39" t="n">
        <v>20315.46785714287</v>
      </c>
      <c r="J1251" s="39">
        <f>IF(E1251&gt;0, (G1251-I1251)/E1251, "")</f>
        <v/>
      </c>
      <c r="K1251" s="39">
        <f>IF(F1251&gt;0, (G1251-I1251)/F1251, "")</f>
        <v/>
      </c>
      <c r="L1251" s="40" t="n">
        <v>40.27</v>
      </c>
      <c r="M1251" s="39">
        <f>IF(AND(ISNUMBER(L1251), L1251&gt;0), (J1251/L1251)*42, "")</f>
        <v/>
      </c>
      <c r="N1251" s="39">
        <f>IF(M1251&lt;&gt;"", M1251/10, "")</f>
        <v/>
      </c>
      <c r="O1251" s="39">
        <f>M1251</f>
        <v/>
      </c>
      <c r="P1251" s="39">
        <f>IF(AND(M1251&lt;&gt;"", J1251&lt;&gt;""), M1251-J1251, "")</f>
        <v/>
      </c>
      <c r="Q1251" s="41" t="inlineStr">
        <is>
          <t>Matched</t>
        </is>
      </c>
      <c r="R1251" s="21" t="inlineStr">
        <is>
          <t>Deductions: Oil: ₹20,315</t>
        </is>
      </c>
    </row>
    <row r="1252">
      <c r="A1252" s="26" t="n">
        <v>1251</v>
      </c>
      <c r="B1252" s="27" t="inlineStr">
        <is>
          <t>Reyansh Agro Industries</t>
        </is>
      </c>
      <c r="C1252" s="27" t="inlineStr">
        <is>
          <t>INWDMSD27/1230 / PO:0445</t>
        </is>
      </c>
      <c r="D1252" s="26" t="inlineStr">
        <is>
          <t>13-07-2026</t>
        </is>
      </c>
      <c r="E1252" s="32" t="n">
        <v>8.91</v>
      </c>
      <c r="F1252" s="33" t="n">
        <v>89.09999999999999</v>
      </c>
      <c r="G1252" s="34" t="n">
        <v>715830</v>
      </c>
      <c r="H1252" s="34" t="n">
        <v>715830</v>
      </c>
      <c r="I1252" s="34" t="n">
        <v>32553.22142857137</v>
      </c>
      <c r="J1252" s="34">
        <f>IF(E1252&gt;0, (G1252-I1252)/E1252, "")</f>
        <v/>
      </c>
      <c r="K1252" s="34">
        <f>IF(F1252&gt;0, (G1252-I1252)/F1252, "")</f>
        <v/>
      </c>
      <c r="L1252" s="35" t="n">
        <v>39.92</v>
      </c>
      <c r="M1252" s="34">
        <f>IF(AND(ISNUMBER(L1252), L1252&gt;0), (J1252/L1252)*42, "")</f>
        <v/>
      </c>
      <c r="N1252" s="34">
        <f>IF(M1252&lt;&gt;"", M1252/10, "")</f>
        <v/>
      </c>
      <c r="O1252" s="34">
        <f>M1252</f>
        <v/>
      </c>
      <c r="P1252" s="34">
        <f>IF(AND(M1252&lt;&gt;"", J1252&lt;&gt;""), M1252-J1252, "")</f>
        <v/>
      </c>
      <c r="Q1252" s="41" t="inlineStr">
        <is>
          <t>Matched</t>
        </is>
      </c>
      <c r="R1252" s="27" t="inlineStr">
        <is>
          <t>Deductions: Oil: ₹32,553</t>
        </is>
      </c>
    </row>
    <row r="1253">
      <c r="A1253" s="20" t="n">
        <v>1252</v>
      </c>
      <c r="B1253" s="21" t="inlineStr">
        <is>
          <t>Reyansh Agro Industries</t>
        </is>
      </c>
      <c r="C1253" s="21" t="inlineStr">
        <is>
          <t>INWDMSD27/1231 / PO:0445</t>
        </is>
      </c>
      <c r="D1253" s="20" t="inlineStr">
        <is>
          <t>13-07-2026</t>
        </is>
      </c>
      <c r="E1253" s="37" t="n">
        <v>8.859999999999999</v>
      </c>
      <c r="F1253" s="38" t="n">
        <v>88.59999999999999</v>
      </c>
      <c r="G1253" s="39" t="n">
        <v>710212.5</v>
      </c>
      <c r="H1253" s="39" t="n">
        <v>710212.5</v>
      </c>
      <c r="I1253" s="39" t="n">
        <v>30775.87500000001</v>
      </c>
      <c r="J1253" s="39">
        <f>IF(E1253&gt;0, (G1253-I1253)/E1253, "")</f>
        <v/>
      </c>
      <c r="K1253" s="39">
        <f>IF(F1253&gt;0, (G1253-I1253)/F1253, "")</f>
        <v/>
      </c>
      <c r="L1253" s="40" t="n">
        <v>39.72</v>
      </c>
      <c r="M1253" s="39">
        <f>IF(AND(ISNUMBER(L1253), L1253&gt;0), (J1253/L1253)*42, "")</f>
        <v/>
      </c>
      <c r="N1253" s="39">
        <f>IF(M1253&lt;&gt;"", M1253/10, "")</f>
        <v/>
      </c>
      <c r="O1253" s="39">
        <f>M1253</f>
        <v/>
      </c>
      <c r="P1253" s="39">
        <f>IF(AND(M1253&lt;&gt;"", J1253&lt;&gt;""), M1253-J1253, "")</f>
        <v/>
      </c>
      <c r="Q1253" s="41" t="inlineStr">
        <is>
          <t>Matched</t>
        </is>
      </c>
      <c r="R1253" s="21" t="inlineStr">
        <is>
          <t>Deductions: Oil: ₹30,776</t>
        </is>
      </c>
    </row>
    <row r="1254">
      <c r="A1254" s="26" t="n">
        <v>1253</v>
      </c>
      <c r="B1254" s="27" t="inlineStr">
        <is>
          <t>Hardik Agritrade Private Limited</t>
        </is>
      </c>
      <c r="C1254" s="27" t="inlineStr">
        <is>
          <t>INWDMSD27/1232 / PO:0438</t>
        </is>
      </c>
      <c r="D1254" s="26" t="inlineStr">
        <is>
          <t>13-07-2026</t>
        </is>
      </c>
      <c r="E1254" s="32" t="n">
        <v>8.879999999999999</v>
      </c>
      <c r="F1254" s="33" t="n">
        <v>88.8</v>
      </c>
      <c r="G1254" s="34" t="n">
        <v>707550</v>
      </c>
      <c r="H1254" s="34" t="n">
        <v>707550</v>
      </c>
      <c r="I1254" s="34" t="n">
        <v>30987.96428571426</v>
      </c>
      <c r="J1254" s="34">
        <f>IF(E1254&gt;0, (G1254-I1254)/E1254, "")</f>
        <v/>
      </c>
      <c r="K1254" s="34">
        <f>IF(F1254&gt;0, (G1254-I1254)/F1254, "")</f>
        <v/>
      </c>
      <c r="L1254" s="35" t="n">
        <v>40.13</v>
      </c>
      <c r="M1254" s="34">
        <f>IF(AND(ISNUMBER(L1254), L1254&gt;0), (J1254/L1254)*42, "")</f>
        <v/>
      </c>
      <c r="N1254" s="34">
        <f>IF(M1254&lt;&gt;"", M1254/10, "")</f>
        <v/>
      </c>
      <c r="O1254" s="34">
        <f>M1254</f>
        <v/>
      </c>
      <c r="P1254" s="34">
        <f>IF(AND(M1254&lt;&gt;"", J1254&lt;&gt;""), M1254-J1254, "")</f>
        <v/>
      </c>
      <c r="Q1254" s="41" t="inlineStr">
        <is>
          <t>Matched</t>
        </is>
      </c>
      <c r="R1254" s="27" t="inlineStr">
        <is>
          <t>Deductions: Oil: ₹30,829, Shortage: ₹159</t>
        </is>
      </c>
    </row>
    <row r="1255">
      <c r="A1255" s="20" t="n">
        <v>1254</v>
      </c>
      <c r="B1255" s="21" t="inlineStr">
        <is>
          <t>Reyansh Agro Industries</t>
        </is>
      </c>
      <c r="C1255" s="21" t="inlineStr">
        <is>
          <t>INWDMSD27/1233 / PO:0445</t>
        </is>
      </c>
      <c r="D1255" s="20" t="inlineStr">
        <is>
          <t>13-07-2026</t>
        </is>
      </c>
      <c r="E1255" s="37" t="n">
        <v>8.970000000000001</v>
      </c>
      <c r="F1255" s="38" t="n">
        <v>89.7</v>
      </c>
      <c r="G1255" s="39" t="n">
        <v>720645</v>
      </c>
      <c r="H1255" s="39" t="n">
        <v>720645</v>
      </c>
      <c r="I1255" s="39" t="n">
        <v>38949.14642857148</v>
      </c>
      <c r="J1255" s="39">
        <f>IF(E1255&gt;0, (G1255-I1255)/E1255, "")</f>
        <v/>
      </c>
      <c r="K1255" s="39">
        <f>IF(F1255&gt;0, (G1255-I1255)/F1255, "")</f>
        <v/>
      </c>
      <c r="L1255" s="40" t="n">
        <v>39.39</v>
      </c>
      <c r="M1255" s="39">
        <f>IF(AND(ISNUMBER(L1255), L1255&gt;0), (J1255/L1255)*42, "")</f>
        <v/>
      </c>
      <c r="N1255" s="39">
        <f>IF(M1255&lt;&gt;"", M1255/10, "")</f>
        <v/>
      </c>
      <c r="O1255" s="39">
        <f>M1255</f>
        <v/>
      </c>
      <c r="P1255" s="39">
        <f>IF(AND(M1255&lt;&gt;"", J1255&lt;&gt;""), M1255-J1255, "")</f>
        <v/>
      </c>
      <c r="Q1255" s="41" t="inlineStr">
        <is>
          <t>Matched</t>
        </is>
      </c>
      <c r="R1255" s="21" t="inlineStr">
        <is>
          <t>Deductions: Oil: ₹38,949</t>
        </is>
      </c>
    </row>
    <row r="1256">
      <c r="A1256" s="26" t="n">
        <v>1255</v>
      </c>
      <c r="B1256" s="27" t="inlineStr">
        <is>
          <t>Hardik Agritrade Private Limited</t>
        </is>
      </c>
      <c r="C1256" s="27" t="inlineStr">
        <is>
          <t>INWDMSD27/1234 / PO:0438</t>
        </is>
      </c>
      <c r="D1256" s="26" t="inlineStr">
        <is>
          <t>13-07-2026</t>
        </is>
      </c>
      <c r="E1256" s="32" t="n">
        <v>8.890000000000001</v>
      </c>
      <c r="F1256" s="33" t="n">
        <v>88.90000000000001</v>
      </c>
      <c r="G1256" s="34" t="n">
        <v>707550</v>
      </c>
      <c r="H1256" s="34" t="n">
        <v>707550</v>
      </c>
      <c r="I1256" s="34" t="n">
        <v>34535.17857142852</v>
      </c>
      <c r="J1256" s="34">
        <f>IF(E1256&gt;0, (G1256-I1256)/E1256, "")</f>
        <v/>
      </c>
      <c r="K1256" s="34">
        <f>IF(F1256&gt;0, (G1256-I1256)/F1256, "")</f>
        <v/>
      </c>
      <c r="L1256" s="35" t="n">
        <v>39.65</v>
      </c>
      <c r="M1256" s="34">
        <f>IF(AND(ISNUMBER(L1256), L1256&gt;0), (J1256/L1256)*42, "")</f>
        <v/>
      </c>
      <c r="N1256" s="34">
        <f>IF(M1256&lt;&gt;"", M1256/10, "")</f>
        <v/>
      </c>
      <c r="O1256" s="34">
        <f>M1256</f>
        <v/>
      </c>
      <c r="P1256" s="34">
        <f>IF(AND(M1256&lt;&gt;"", J1256&lt;&gt;""), M1256-J1256, "")</f>
        <v/>
      </c>
      <c r="Q1256" s="41" t="inlineStr">
        <is>
          <t>Matched</t>
        </is>
      </c>
      <c r="R1256" s="27" t="inlineStr">
        <is>
          <t>Deductions: Oil: ₹34,535</t>
        </is>
      </c>
    </row>
    <row r="1257">
      <c r="A1257" s="20" t="n">
        <v>1256</v>
      </c>
      <c r="B1257" s="21" t="inlineStr">
        <is>
          <t>Reyansh Agro Industries</t>
        </is>
      </c>
      <c r="C1257" s="21" t="inlineStr">
        <is>
          <t>INWDMSD27/1235 / PO:0445</t>
        </is>
      </c>
      <c r="D1257" s="20" t="inlineStr">
        <is>
          <t>13-07-2026</t>
        </is>
      </c>
      <c r="E1257" s="37" t="n">
        <v>8.870000000000001</v>
      </c>
      <c r="F1257" s="38" t="n">
        <v>88.7</v>
      </c>
      <c r="G1257" s="39" t="n">
        <v>711817.5</v>
      </c>
      <c r="H1257" s="39" t="n">
        <v>711817.5</v>
      </c>
      <c r="I1257" s="39" t="n">
        <v>39319.44285714287</v>
      </c>
      <c r="J1257" s="39">
        <f>IF(E1257&gt;0, (G1257-I1257)/E1257, "")</f>
        <v/>
      </c>
      <c r="K1257" s="39">
        <f>IF(F1257&gt;0, (G1257-I1257)/F1257, "")</f>
        <v/>
      </c>
      <c r="L1257" s="40" t="n">
        <v>39.47</v>
      </c>
      <c r="M1257" s="39">
        <f>IF(AND(ISNUMBER(L1257), L1257&gt;0), (J1257/L1257)*42, "")</f>
        <v/>
      </c>
      <c r="N1257" s="39">
        <f>IF(M1257&lt;&gt;"", M1257/10, "")</f>
        <v/>
      </c>
      <c r="O1257" s="39">
        <f>M1257</f>
        <v/>
      </c>
      <c r="P1257" s="39">
        <f>IF(AND(M1257&lt;&gt;"", J1257&lt;&gt;""), M1257-J1257, "")</f>
        <v/>
      </c>
      <c r="Q1257" s="41" t="inlineStr">
        <is>
          <t>Matched</t>
        </is>
      </c>
      <c r="R1257" s="21" t="inlineStr">
        <is>
          <t>Deductions: Oil: ₹39,319</t>
        </is>
      </c>
    </row>
    <row r="1258">
      <c r="A1258" s="26" t="n">
        <v>1257</v>
      </c>
      <c r="B1258" s="27" t="inlineStr">
        <is>
          <t>Reyansh Agro Industries</t>
        </is>
      </c>
      <c r="C1258" s="27" t="inlineStr">
        <is>
          <t>INWDMSD27/1236 / PO:0445</t>
        </is>
      </c>
      <c r="D1258" s="26" t="inlineStr">
        <is>
          <t>13-07-2026</t>
        </is>
      </c>
      <c r="E1258" s="32" t="n">
        <v>8.129999999999999</v>
      </c>
      <c r="F1258" s="33" t="n">
        <v>81.3</v>
      </c>
      <c r="G1258" s="34" t="n">
        <v>652432.5</v>
      </c>
      <c r="H1258" s="34" t="n">
        <v>652432.5</v>
      </c>
      <c r="I1258" s="34" t="n">
        <v>34796.40000000003</v>
      </c>
      <c r="J1258" s="34">
        <f>IF(E1258&gt;0, (G1258-I1258)/E1258, "")</f>
        <v/>
      </c>
      <c r="K1258" s="34">
        <f>IF(F1258&gt;0, (G1258-I1258)/F1258, "")</f>
        <v/>
      </c>
      <c r="L1258" s="35" t="n">
        <v>39.54</v>
      </c>
      <c r="M1258" s="34">
        <f>IF(AND(ISNUMBER(L1258), L1258&gt;0), (J1258/L1258)*42, "")</f>
        <v/>
      </c>
      <c r="N1258" s="34">
        <f>IF(M1258&lt;&gt;"", M1258/10, "")</f>
        <v/>
      </c>
      <c r="O1258" s="34">
        <f>M1258</f>
        <v/>
      </c>
      <c r="P1258" s="34">
        <f>IF(AND(M1258&lt;&gt;"", J1258&lt;&gt;""), M1258-J1258, "")</f>
        <v/>
      </c>
      <c r="Q1258" s="41" t="inlineStr">
        <is>
          <t>Matched</t>
        </is>
      </c>
      <c r="R1258" s="27" t="inlineStr">
        <is>
          <t>Deductions: Oil: ₹34,796</t>
        </is>
      </c>
    </row>
    <row r="1259">
      <c r="A1259" s="20" t="n">
        <v>1258</v>
      </c>
      <c r="B1259" s="21" t="inlineStr">
        <is>
          <t>Hardik Agritrade Private Limited</t>
        </is>
      </c>
      <c r="C1259" s="21" t="inlineStr">
        <is>
          <t>INWDMSD27/1237 / PO:0438</t>
        </is>
      </c>
      <c r="D1259" s="20" t="inlineStr">
        <is>
          <t>13-07-2026</t>
        </is>
      </c>
      <c r="E1259" s="37" t="n">
        <v>9.02</v>
      </c>
      <c r="F1259" s="38" t="n">
        <v>90.2</v>
      </c>
      <c r="G1259" s="39" t="n">
        <v>717885</v>
      </c>
      <c r="H1259" s="39" t="n">
        <v>717885</v>
      </c>
      <c r="I1259" s="39" t="n">
        <v>30082.79999999996</v>
      </c>
      <c r="J1259" s="39">
        <f>IF(E1259&gt;0, (G1259-I1259)/E1259, "")</f>
        <v/>
      </c>
      <c r="K1259" s="39">
        <f>IF(F1259&gt;0, (G1259-I1259)/F1259, "")</f>
        <v/>
      </c>
      <c r="L1259" s="40" t="n">
        <v>39.96</v>
      </c>
      <c r="M1259" s="39">
        <f>IF(AND(ISNUMBER(L1259), L1259&gt;0), (J1259/L1259)*42, "")</f>
        <v/>
      </c>
      <c r="N1259" s="39">
        <f>IF(M1259&lt;&gt;"", M1259/10, "")</f>
        <v/>
      </c>
      <c r="O1259" s="39">
        <f>M1259</f>
        <v/>
      </c>
      <c r="P1259" s="39">
        <f>IF(AND(M1259&lt;&gt;"", J1259&lt;&gt;""), M1259-J1259, "")</f>
        <v/>
      </c>
      <c r="Q1259" s="41" t="inlineStr">
        <is>
          <t>Matched</t>
        </is>
      </c>
      <c r="R1259" s="21" t="inlineStr">
        <is>
          <t>Deductions: Oil: ₹30,083</t>
        </is>
      </c>
    </row>
    <row r="1260">
      <c r="A1260" s="26" t="n">
        <v>1259</v>
      </c>
      <c r="B1260" s="27" t="inlineStr">
        <is>
          <t>Hardik Agritrade Private Limited</t>
        </is>
      </c>
      <c r="C1260" s="27" t="inlineStr">
        <is>
          <t>INWDMSD27/1238 / PO:0438</t>
        </is>
      </c>
      <c r="D1260" s="26" t="inlineStr">
        <is>
          <t>13-07-2026</t>
        </is>
      </c>
      <c r="E1260" s="32" t="n">
        <v>9.029999999999999</v>
      </c>
      <c r="F1260" s="33" t="n">
        <v>90.3</v>
      </c>
      <c r="G1260" s="34" t="n">
        <v>718680</v>
      </c>
      <c r="H1260" s="34" t="n">
        <v>718680</v>
      </c>
      <c r="I1260" s="34" t="n">
        <v>36105.11428571428</v>
      </c>
      <c r="J1260" s="34">
        <f>IF(E1260&gt;0, (G1260-I1260)/E1260, "")</f>
        <v/>
      </c>
      <c r="K1260" s="34">
        <f>IF(F1260&gt;0, (G1260-I1260)/F1260, "")</f>
        <v/>
      </c>
      <c r="L1260" s="35" t="n">
        <v>39.56</v>
      </c>
      <c r="M1260" s="34">
        <f>IF(AND(ISNUMBER(L1260), L1260&gt;0), (J1260/L1260)*42, "")</f>
        <v/>
      </c>
      <c r="N1260" s="34">
        <f>IF(M1260&lt;&gt;"", M1260/10, "")</f>
        <v/>
      </c>
      <c r="O1260" s="34">
        <f>M1260</f>
        <v/>
      </c>
      <c r="P1260" s="34">
        <f>IF(AND(M1260&lt;&gt;"", J1260&lt;&gt;""), M1260-J1260, "")</f>
        <v/>
      </c>
      <c r="Q1260" s="41" t="inlineStr">
        <is>
          <t>Matched</t>
        </is>
      </c>
      <c r="R1260" s="27" t="inlineStr">
        <is>
          <t>Deductions: Oil: ₹36,105</t>
        </is>
      </c>
    </row>
    <row r="1261">
      <c r="A1261" s="20" t="n">
        <v>1260</v>
      </c>
      <c r="B1261" s="21" t="inlineStr">
        <is>
          <t>Reyansh Agro Industries</t>
        </is>
      </c>
      <c r="C1261" s="21" t="inlineStr">
        <is>
          <t>INWDMSD27/1239 / PO:0445</t>
        </is>
      </c>
      <c r="D1261" s="20" t="inlineStr">
        <is>
          <t>14-07-2026</t>
        </is>
      </c>
      <c r="E1261" s="37" t="n">
        <v>8.890000000000001</v>
      </c>
      <c r="F1261" s="38" t="n">
        <v>88.90000000000001</v>
      </c>
      <c r="G1261" s="39" t="n">
        <v>712620</v>
      </c>
      <c r="H1261" s="39" t="n">
        <v>712620</v>
      </c>
      <c r="I1261" s="39" t="n">
        <v>37836.72857142852</v>
      </c>
      <c r="J1261" s="39">
        <f>IF(E1261&gt;0, (G1261-I1261)/E1261, "")</f>
        <v/>
      </c>
      <c r="K1261" s="39">
        <f>IF(F1261&gt;0, (G1261-I1261)/F1261, "")</f>
        <v/>
      </c>
      <c r="L1261" s="40" t="n">
        <v>39.45</v>
      </c>
      <c r="M1261" s="39">
        <f>IF(AND(ISNUMBER(L1261), L1261&gt;0), (J1261/L1261)*42, "")</f>
        <v/>
      </c>
      <c r="N1261" s="39">
        <f>IF(M1261&lt;&gt;"", M1261/10, "")</f>
        <v/>
      </c>
      <c r="O1261" s="39">
        <f>M1261</f>
        <v/>
      </c>
      <c r="P1261" s="39">
        <f>IF(AND(M1261&lt;&gt;"", J1261&lt;&gt;""), M1261-J1261, "")</f>
        <v/>
      </c>
      <c r="Q1261" s="41" t="inlineStr">
        <is>
          <t>Matched</t>
        </is>
      </c>
      <c r="R1261" s="21" t="inlineStr">
        <is>
          <t>Deductions: Oil: ₹37,837</t>
        </is>
      </c>
    </row>
    <row r="1262">
      <c r="A1262" s="26" t="n">
        <v>1261</v>
      </c>
      <c r="B1262" s="27" t="inlineStr">
        <is>
          <t>Reyansh Agro Industries</t>
        </is>
      </c>
      <c r="C1262" s="27" t="inlineStr">
        <is>
          <t>INWDMSD27/1240 / PO:0445</t>
        </is>
      </c>
      <c r="D1262" s="26" t="inlineStr">
        <is>
          <t>14-07-2026</t>
        </is>
      </c>
      <c r="E1262" s="32" t="n">
        <v>9.029999999999999</v>
      </c>
      <c r="F1262" s="33" t="n">
        <v>90.3</v>
      </c>
      <c r="G1262" s="34" t="n">
        <v>724657.5</v>
      </c>
      <c r="H1262" s="34" t="n">
        <v>724657.5</v>
      </c>
      <c r="I1262" s="34" t="n">
        <v>39166.01250000006</v>
      </c>
      <c r="J1262" s="34">
        <f>IF(E1262&gt;0, (G1262-I1262)/E1262, "")</f>
        <v/>
      </c>
      <c r="K1262" s="34">
        <f>IF(F1262&gt;0, (G1262-I1262)/F1262, "")</f>
        <v/>
      </c>
      <c r="L1262" s="35" t="n">
        <v>39.5</v>
      </c>
      <c r="M1262" s="34">
        <f>IF(AND(ISNUMBER(L1262), L1262&gt;0), (J1262/L1262)*42, "")</f>
        <v/>
      </c>
      <c r="N1262" s="34">
        <f>IF(M1262&lt;&gt;"", M1262/10, "")</f>
        <v/>
      </c>
      <c r="O1262" s="34">
        <f>M1262</f>
        <v/>
      </c>
      <c r="P1262" s="34">
        <f>IF(AND(M1262&lt;&gt;"", J1262&lt;&gt;""), M1262-J1262, "")</f>
        <v/>
      </c>
      <c r="Q1262" s="41" t="inlineStr">
        <is>
          <t>Matched</t>
        </is>
      </c>
      <c r="R1262" s="27" t="inlineStr">
        <is>
          <t>Deductions: Oil: ₹39,166</t>
        </is>
      </c>
    </row>
    <row r="1263">
      <c r="A1263" s="20" t="n">
        <v>1262</v>
      </c>
      <c r="B1263" s="21" t="inlineStr">
        <is>
          <t>Reyansh Agro Industries</t>
        </is>
      </c>
      <c r="C1263" s="21" t="inlineStr">
        <is>
          <t>INWDMSD27/1241 / PO:0445</t>
        </is>
      </c>
      <c r="D1263" s="20" t="inlineStr">
        <is>
          <t>14-07-2026</t>
        </is>
      </c>
      <c r="E1263" s="37" t="n">
        <v>9.040000000000001</v>
      </c>
      <c r="F1263" s="38" t="n">
        <v>90.40000000000001</v>
      </c>
      <c r="G1263" s="39" t="n">
        <v>726262.5</v>
      </c>
      <c r="H1263" s="39" t="n">
        <v>726262.5</v>
      </c>
      <c r="I1263" s="39" t="n">
        <v>39425.67857142859</v>
      </c>
      <c r="J1263" s="39">
        <f>IF(E1263&gt;0, (G1263-I1263)/E1263, "")</f>
        <v/>
      </c>
      <c r="K1263" s="39">
        <f>IF(F1263&gt;0, (G1263-I1263)/F1263, "")</f>
        <v/>
      </c>
      <c r="L1263" s="40" t="n">
        <v>39.54</v>
      </c>
      <c r="M1263" s="39">
        <f>IF(AND(ISNUMBER(L1263), L1263&gt;0), (J1263/L1263)*42, "")</f>
        <v/>
      </c>
      <c r="N1263" s="39">
        <f>IF(M1263&lt;&gt;"", M1263/10, "")</f>
        <v/>
      </c>
      <c r="O1263" s="39">
        <f>M1263</f>
        <v/>
      </c>
      <c r="P1263" s="39">
        <f>IF(AND(M1263&lt;&gt;"", J1263&lt;&gt;""), M1263-J1263, "")</f>
        <v/>
      </c>
      <c r="Q1263" s="41" t="inlineStr">
        <is>
          <t>Matched</t>
        </is>
      </c>
      <c r="R1263" s="21" t="inlineStr">
        <is>
          <t>Deductions: Oil: ₹39,426</t>
        </is>
      </c>
    </row>
    <row r="1264">
      <c r="A1264" s="26" t="n">
        <v>1263</v>
      </c>
      <c r="B1264" s="27" t="inlineStr">
        <is>
          <t>Reyansh Agro Industries</t>
        </is>
      </c>
      <c r="C1264" s="27" t="inlineStr">
        <is>
          <t>INWDMSD27/1242 / PO:0445</t>
        </is>
      </c>
      <c r="D1264" s="26" t="inlineStr">
        <is>
          <t>14-07-2026</t>
        </is>
      </c>
      <c r="E1264" s="32" t="n">
        <v>9.059999999999999</v>
      </c>
      <c r="F1264" s="33" t="n">
        <v>90.59999999999999</v>
      </c>
      <c r="G1264" s="34" t="n">
        <v>727867.5</v>
      </c>
      <c r="H1264" s="34" t="n">
        <v>727867.5</v>
      </c>
      <c r="I1264" s="34" t="n">
        <v>31367.62321428576</v>
      </c>
      <c r="J1264" s="34">
        <f>IF(E1264&gt;0, (G1264-I1264)/E1264, "")</f>
        <v/>
      </c>
      <c r="K1264" s="34">
        <f>IF(F1264&gt;0, (G1264-I1264)/F1264, "")</f>
        <v/>
      </c>
      <c r="L1264" s="35" t="n">
        <v>40.16</v>
      </c>
      <c r="M1264" s="34">
        <f>IF(AND(ISNUMBER(L1264), L1264&gt;0), (J1264/L1264)*42, "")</f>
        <v/>
      </c>
      <c r="N1264" s="34">
        <f>IF(M1264&lt;&gt;"", M1264/10, "")</f>
        <v/>
      </c>
      <c r="O1264" s="34">
        <f>M1264</f>
        <v/>
      </c>
      <c r="P1264" s="34">
        <f>IF(AND(M1264&lt;&gt;"", J1264&lt;&gt;""), M1264-J1264, "")</f>
        <v/>
      </c>
      <c r="Q1264" s="41" t="inlineStr">
        <is>
          <t>Matched</t>
        </is>
      </c>
      <c r="R1264" s="27" t="inlineStr">
        <is>
          <t>Deductions: Oil: ₹31,368</t>
        </is>
      </c>
    </row>
    <row r="1265">
      <c r="A1265" s="20" t="n">
        <v>1264</v>
      </c>
      <c r="B1265" s="21" t="inlineStr">
        <is>
          <t>Reyansh Agro Industries</t>
        </is>
      </c>
      <c r="C1265" s="21" t="inlineStr">
        <is>
          <t>INWDMSD27/1243 / PO:0445</t>
        </is>
      </c>
      <c r="D1265" s="20" t="inlineStr">
        <is>
          <t>14-07-2026</t>
        </is>
      </c>
      <c r="E1265" s="37" t="n">
        <v>8.98</v>
      </c>
      <c r="F1265" s="38" t="n">
        <v>89.8</v>
      </c>
      <c r="G1265" s="39" t="n">
        <v>720645</v>
      </c>
      <c r="H1265" s="39" t="n">
        <v>720645</v>
      </c>
      <c r="I1265" s="39" t="n">
        <v>32600.60714285712</v>
      </c>
      <c r="J1265" s="39">
        <f>IF(E1265&gt;0, (G1265-I1265)/E1265, "")</f>
        <v/>
      </c>
      <c r="K1265" s="39">
        <f>IF(F1265&gt;0, (G1265-I1265)/F1265, "")</f>
        <v/>
      </c>
      <c r="L1265" s="40" t="n">
        <v>39.81</v>
      </c>
      <c r="M1265" s="39">
        <f>IF(AND(ISNUMBER(L1265), L1265&gt;0), (J1265/L1265)*42, "")</f>
        <v/>
      </c>
      <c r="N1265" s="39">
        <f>IF(M1265&lt;&gt;"", M1265/10, "")</f>
        <v/>
      </c>
      <c r="O1265" s="39">
        <f>M1265</f>
        <v/>
      </c>
      <c r="P1265" s="39">
        <f>IF(AND(M1265&lt;&gt;"", J1265&lt;&gt;""), M1265-J1265, "")</f>
        <v/>
      </c>
      <c r="Q1265" s="41" t="inlineStr">
        <is>
          <t>Matched</t>
        </is>
      </c>
      <c r="R1265" s="21" t="inlineStr">
        <is>
          <t>Deductions: Oil: ₹32,601</t>
        </is>
      </c>
    </row>
    <row r="1266">
      <c r="A1266" s="26" t="n">
        <v>1265</v>
      </c>
      <c r="B1266" s="27" t="inlineStr">
        <is>
          <t>Reyansh Agro Industries</t>
        </is>
      </c>
      <c r="C1266" s="27" t="inlineStr">
        <is>
          <t>INWDMSD27/1244 / PO:0445</t>
        </is>
      </c>
      <c r="D1266" s="26" t="inlineStr">
        <is>
          <t>14-07-2026</t>
        </is>
      </c>
      <c r="E1266" s="32" t="n">
        <v>9.07</v>
      </c>
      <c r="F1266" s="33" t="n">
        <v>90.7</v>
      </c>
      <c r="G1266" s="34" t="n">
        <v>728670</v>
      </c>
      <c r="H1266" s="34" t="n">
        <v>728670</v>
      </c>
      <c r="I1266" s="34" t="n">
        <v>35045.5571428572</v>
      </c>
      <c r="J1266" s="34">
        <f>IF(E1266&gt;0, (G1266-I1266)/E1266, "")</f>
        <v/>
      </c>
      <c r="K1266" s="34">
        <f>IF(F1266&gt;0, (G1266-I1266)/F1266, "")</f>
        <v/>
      </c>
      <c r="L1266" s="35" t="n">
        <v>39.74</v>
      </c>
      <c r="M1266" s="34">
        <f>IF(AND(ISNUMBER(L1266), L1266&gt;0), (J1266/L1266)*42, "")</f>
        <v/>
      </c>
      <c r="N1266" s="34">
        <f>IF(M1266&lt;&gt;"", M1266/10, "")</f>
        <v/>
      </c>
      <c r="O1266" s="34">
        <f>M1266</f>
        <v/>
      </c>
      <c r="P1266" s="34">
        <f>IF(AND(M1266&lt;&gt;"", J1266&lt;&gt;""), M1266-J1266, "")</f>
        <v/>
      </c>
      <c r="Q1266" s="41" t="inlineStr">
        <is>
          <t>Matched</t>
        </is>
      </c>
      <c r="R1266" s="27" t="inlineStr">
        <is>
          <t>Deductions: Oil: ₹35,046</t>
        </is>
      </c>
    </row>
    <row r="1267">
      <c r="A1267" s="20" t="n">
        <v>1266</v>
      </c>
      <c r="B1267" s="21" t="inlineStr">
        <is>
          <t>Reyansh Agro Industries</t>
        </is>
      </c>
      <c r="C1267" s="21" t="inlineStr">
        <is>
          <t>INWDMSD27/1245 / PO:0445</t>
        </is>
      </c>
      <c r="D1267" s="20" t="inlineStr">
        <is>
          <t>14-07-2026</t>
        </is>
      </c>
      <c r="E1267" s="37" t="n">
        <v>9.02</v>
      </c>
      <c r="F1267" s="38" t="n">
        <v>90.2</v>
      </c>
      <c r="G1267" s="39" t="n">
        <v>723855</v>
      </c>
      <c r="H1267" s="39" t="n">
        <v>723855</v>
      </c>
      <c r="I1267" s="39" t="n">
        <v>27058.38928571429</v>
      </c>
      <c r="J1267" s="39">
        <f>IF(E1267&gt;0, (G1267-I1267)/E1267, "")</f>
        <v/>
      </c>
      <c r="K1267" s="39">
        <f>IF(F1267&gt;0, (G1267-I1267)/F1267, "")</f>
        <v/>
      </c>
      <c r="L1267" s="40" t="n">
        <v>40.06</v>
      </c>
      <c r="M1267" s="39">
        <f>IF(AND(ISNUMBER(L1267), L1267&gt;0), (J1267/L1267)*42, "")</f>
        <v/>
      </c>
      <c r="N1267" s="39">
        <f>IF(M1267&lt;&gt;"", M1267/10, "")</f>
        <v/>
      </c>
      <c r="O1267" s="39">
        <f>M1267</f>
        <v/>
      </c>
      <c r="P1267" s="39">
        <f>IF(AND(M1267&lt;&gt;"", J1267&lt;&gt;""), M1267-J1267, "")</f>
        <v/>
      </c>
      <c r="Q1267" s="41" t="inlineStr">
        <is>
          <t>Matched</t>
        </is>
      </c>
      <c r="R1267" s="21" t="inlineStr">
        <is>
          <t>Deductions: Oil: ₹27,058</t>
        </is>
      </c>
    </row>
    <row r="1268">
      <c r="A1268" s="26" t="n">
        <v>1267</v>
      </c>
      <c r="B1268" s="27" t="inlineStr">
        <is>
          <t>Reyansh Agro Industries</t>
        </is>
      </c>
      <c r="C1268" s="27" t="inlineStr">
        <is>
          <t>INWDMSD27/1246 / PO:0445</t>
        </is>
      </c>
      <c r="D1268" s="26" t="inlineStr">
        <is>
          <t>14-07-2026</t>
        </is>
      </c>
      <c r="E1268" s="32" t="n">
        <v>8.970000000000001</v>
      </c>
      <c r="F1268" s="33" t="n">
        <v>89.7</v>
      </c>
      <c r="G1268" s="34" t="n">
        <v>720645</v>
      </c>
      <c r="H1268" s="34" t="n">
        <v>720645</v>
      </c>
      <c r="I1268" s="34" t="n">
        <v>23678.33571428576</v>
      </c>
      <c r="J1268" s="34">
        <f>IF(E1268&gt;0, (G1268-I1268)/E1268, "")</f>
        <v/>
      </c>
      <c r="K1268" s="34">
        <f>IF(F1268&gt;0, (G1268-I1268)/F1268, "")</f>
        <v/>
      </c>
      <c r="L1268" s="35" t="n">
        <v>40.14</v>
      </c>
      <c r="M1268" s="34">
        <f>IF(AND(ISNUMBER(L1268), L1268&gt;0), (J1268/L1268)*42, "")</f>
        <v/>
      </c>
      <c r="N1268" s="34">
        <f>IF(M1268&lt;&gt;"", M1268/10, "")</f>
        <v/>
      </c>
      <c r="O1268" s="34">
        <f>M1268</f>
        <v/>
      </c>
      <c r="P1268" s="34">
        <f>IF(AND(M1268&lt;&gt;"", J1268&lt;&gt;""), M1268-J1268, "")</f>
        <v/>
      </c>
      <c r="Q1268" s="41" t="inlineStr">
        <is>
          <t>Matched</t>
        </is>
      </c>
      <c r="R1268" s="27" t="inlineStr">
        <is>
          <t>Deductions: Oil: ₹23,678</t>
        </is>
      </c>
    </row>
    <row r="1269">
      <c r="A1269" s="20" t="n">
        <v>1268</v>
      </c>
      <c r="B1269" s="21" t="inlineStr">
        <is>
          <t>Reyansh Agro Industries</t>
        </is>
      </c>
      <c r="C1269" s="21" t="inlineStr">
        <is>
          <t>INWDMSD27/1247 / PO:0445</t>
        </is>
      </c>
      <c r="D1269" s="20" t="inlineStr">
        <is>
          <t>14-07-2026</t>
        </is>
      </c>
      <c r="E1269" s="37" t="n">
        <v>8.98</v>
      </c>
      <c r="F1269" s="38" t="n">
        <v>89.8</v>
      </c>
      <c r="G1269" s="39" t="n">
        <v>720645</v>
      </c>
      <c r="H1269" s="39" t="n">
        <v>720645</v>
      </c>
      <c r="I1269" s="39" t="n">
        <v>37404.90714285714</v>
      </c>
      <c r="J1269" s="39">
        <f>IF(E1269&gt;0, (G1269-I1269)/E1269, "")</f>
        <v/>
      </c>
      <c r="K1269" s="39">
        <f>IF(F1269&gt;0, (G1269-I1269)/F1269, "")</f>
        <v/>
      </c>
      <c r="L1269" s="40" t="n">
        <v>39.27</v>
      </c>
      <c r="M1269" s="39">
        <f>IF(AND(ISNUMBER(L1269), L1269&gt;0), (J1269/L1269)*42, "")</f>
        <v/>
      </c>
      <c r="N1269" s="39">
        <f>IF(M1269&lt;&gt;"", M1269/10, "")</f>
        <v/>
      </c>
      <c r="O1269" s="39">
        <f>M1269</f>
        <v/>
      </c>
      <c r="P1269" s="39">
        <f>IF(AND(M1269&lt;&gt;"", J1269&lt;&gt;""), M1269-J1269, "")</f>
        <v/>
      </c>
      <c r="Q1269" s="41" t="inlineStr">
        <is>
          <t>Matched</t>
        </is>
      </c>
      <c r="R1269" s="21" t="inlineStr">
        <is>
          <t>Deductions: Oil: ₹37,405</t>
        </is>
      </c>
    </row>
    <row r="1270">
      <c r="A1270" s="26" t="n">
        <v>1269</v>
      </c>
      <c r="B1270" s="27" t="inlineStr">
        <is>
          <t>Reyansh Agro Industries</t>
        </is>
      </c>
      <c r="C1270" s="27" t="inlineStr">
        <is>
          <t>INWDMSD27/1248 / PO:0445</t>
        </is>
      </c>
      <c r="D1270" s="26" t="inlineStr">
        <is>
          <t>14-07-2026</t>
        </is>
      </c>
      <c r="E1270" s="32" t="n">
        <v>9.02</v>
      </c>
      <c r="F1270" s="33" t="n">
        <v>90.2</v>
      </c>
      <c r="G1270" s="34" t="n">
        <v>723855</v>
      </c>
      <c r="H1270" s="34" t="n">
        <v>723855</v>
      </c>
      <c r="I1270" s="34" t="n">
        <v>37916.21428571433</v>
      </c>
      <c r="J1270" s="34">
        <f>IF(E1270&gt;0, (G1270-I1270)/E1270, "")</f>
        <v/>
      </c>
      <c r="K1270" s="34">
        <f>IF(F1270&gt;0, (G1270-I1270)/F1270, "")</f>
        <v/>
      </c>
      <c r="L1270" s="35" t="n">
        <v>39.33</v>
      </c>
      <c r="M1270" s="34">
        <f>IF(AND(ISNUMBER(L1270), L1270&gt;0), (J1270/L1270)*42, "")</f>
        <v/>
      </c>
      <c r="N1270" s="34">
        <f>IF(M1270&lt;&gt;"", M1270/10, "")</f>
        <v/>
      </c>
      <c r="O1270" s="34">
        <f>M1270</f>
        <v/>
      </c>
      <c r="P1270" s="34">
        <f>IF(AND(M1270&lt;&gt;"", J1270&lt;&gt;""), M1270-J1270, "")</f>
        <v/>
      </c>
      <c r="Q1270" s="41" t="inlineStr">
        <is>
          <t>Matched</t>
        </is>
      </c>
      <c r="R1270" s="27" t="inlineStr">
        <is>
          <t>Deductions: Oil: ₹37,916</t>
        </is>
      </c>
    </row>
    <row r="1271">
      <c r="A1271" s="20" t="n">
        <v>1270</v>
      </c>
      <c r="B1271" s="21" t="inlineStr">
        <is>
          <t>Reyansh Agro Industries</t>
        </is>
      </c>
      <c r="C1271" s="21" t="inlineStr">
        <is>
          <t>INWDMSD27/1249 / PO:0445</t>
        </is>
      </c>
      <c r="D1271" s="20" t="inlineStr">
        <is>
          <t>14-07-2026</t>
        </is>
      </c>
      <c r="E1271" s="37" t="n">
        <v>9.07</v>
      </c>
      <c r="F1271" s="38" t="n">
        <v>90.7</v>
      </c>
      <c r="G1271" s="39" t="n">
        <v>727867.5</v>
      </c>
      <c r="H1271" s="39" t="n">
        <v>727867.5</v>
      </c>
      <c r="I1271" s="39" t="n">
        <v>37259.88392857141</v>
      </c>
      <c r="J1271" s="39">
        <f>IF(E1271&gt;0, (G1271-I1271)/E1271, "")</f>
        <v/>
      </c>
      <c r="K1271" s="39">
        <f>IF(F1271&gt;0, (G1271-I1271)/F1271, "")</f>
        <v/>
      </c>
      <c r="L1271" s="40" t="n">
        <v>39.42</v>
      </c>
      <c r="M1271" s="39">
        <f>IF(AND(ISNUMBER(L1271), L1271&gt;0), (J1271/L1271)*42, "")</f>
        <v/>
      </c>
      <c r="N1271" s="39">
        <f>IF(M1271&lt;&gt;"", M1271/10, "")</f>
        <v/>
      </c>
      <c r="O1271" s="39">
        <f>M1271</f>
        <v/>
      </c>
      <c r="P1271" s="39">
        <f>IF(AND(M1271&lt;&gt;"", J1271&lt;&gt;""), M1271-J1271, "")</f>
        <v/>
      </c>
      <c r="Q1271" s="41" t="inlineStr">
        <is>
          <t>Matched</t>
        </is>
      </c>
      <c r="R1271" s="21" t="inlineStr">
        <is>
          <t>Deductions: Oil: ₹37,260</t>
        </is>
      </c>
    </row>
    <row r="1272">
      <c r="A1272" s="26" t="n">
        <v>1271</v>
      </c>
      <c r="B1272" s="27" t="inlineStr">
        <is>
          <t>Reyansh Agro Industries</t>
        </is>
      </c>
      <c r="C1272" s="27" t="inlineStr">
        <is>
          <t>INWDMSD27/1250 / PO:0445</t>
        </is>
      </c>
      <c r="D1272" s="26" t="inlineStr">
        <is>
          <t>14-07-2026</t>
        </is>
      </c>
      <c r="E1272" s="32" t="n">
        <v>9.040000000000001</v>
      </c>
      <c r="F1272" s="33" t="n">
        <v>90.40000000000001</v>
      </c>
      <c r="G1272" s="34" t="n">
        <v>726262.5</v>
      </c>
      <c r="H1272" s="34" t="n">
        <v>726262.5</v>
      </c>
      <c r="I1272" s="34" t="n">
        <v>40463.19642857149</v>
      </c>
      <c r="J1272" s="34">
        <f>IF(E1272&gt;0, (G1272-I1272)/E1272, "")</f>
        <v/>
      </c>
      <c r="K1272" s="34">
        <f>IF(F1272&gt;0, (G1272-I1272)/F1272, "")</f>
        <v/>
      </c>
      <c r="L1272" s="35" t="n">
        <v>39.28</v>
      </c>
      <c r="M1272" s="34">
        <f>IF(AND(ISNUMBER(L1272), L1272&gt;0), (J1272/L1272)*42, "")</f>
        <v/>
      </c>
      <c r="N1272" s="34">
        <f>IF(M1272&lt;&gt;"", M1272/10, "")</f>
        <v/>
      </c>
      <c r="O1272" s="34">
        <f>M1272</f>
        <v/>
      </c>
      <c r="P1272" s="34">
        <f>IF(AND(M1272&lt;&gt;"", J1272&lt;&gt;""), M1272-J1272, "")</f>
        <v/>
      </c>
      <c r="Q1272" s="41" t="inlineStr">
        <is>
          <t>Matched</t>
        </is>
      </c>
      <c r="R1272" s="27" t="inlineStr">
        <is>
          <t>Deductions: Oil: ₹40,463</t>
        </is>
      </c>
    </row>
    <row r="1273">
      <c r="A1273" s="20" t="n">
        <v>1272</v>
      </c>
      <c r="B1273" s="21" t="inlineStr">
        <is>
          <t>Reyansh Agro Industries</t>
        </is>
      </c>
      <c r="C1273" s="21" t="inlineStr">
        <is>
          <t>INWDMSD27/1251 / PO:0445</t>
        </is>
      </c>
      <c r="D1273" s="20" t="inlineStr">
        <is>
          <t>14-07-2026</t>
        </is>
      </c>
      <c r="E1273" s="37" t="n">
        <v>9.029999999999999</v>
      </c>
      <c r="F1273" s="38" t="n">
        <v>90.3</v>
      </c>
      <c r="G1273" s="39" t="n">
        <v>725460</v>
      </c>
      <c r="H1273" s="39" t="n">
        <v>725460</v>
      </c>
      <c r="I1273" s="39" t="n">
        <v>39036.65714285711</v>
      </c>
      <c r="J1273" s="39">
        <f>IF(E1273&gt;0, (G1273-I1273)/E1273, "")</f>
        <v/>
      </c>
      <c r="K1273" s="39">
        <f>IF(F1273&gt;0, (G1273-I1273)/F1273, "")</f>
        <v/>
      </c>
      <c r="L1273" s="40" t="n">
        <v>39.48</v>
      </c>
      <c r="M1273" s="39">
        <f>IF(AND(ISNUMBER(L1273), L1273&gt;0), (J1273/L1273)*42, "")</f>
        <v/>
      </c>
      <c r="N1273" s="39">
        <f>IF(M1273&lt;&gt;"", M1273/10, "")</f>
        <v/>
      </c>
      <c r="O1273" s="39">
        <f>M1273</f>
        <v/>
      </c>
      <c r="P1273" s="39">
        <f>IF(AND(M1273&lt;&gt;"", J1273&lt;&gt;""), M1273-J1273, "")</f>
        <v/>
      </c>
      <c r="Q1273" s="41" t="inlineStr">
        <is>
          <t>Matched</t>
        </is>
      </c>
      <c r="R1273" s="21" t="inlineStr">
        <is>
          <t>Deductions: Oil: ₹39,037</t>
        </is>
      </c>
    </row>
    <row r="1274">
      <c r="A1274" s="26" t="n">
        <v>1273</v>
      </c>
      <c r="B1274" s="27" t="inlineStr">
        <is>
          <t>Reyansh Agro Industries</t>
        </is>
      </c>
      <c r="C1274" s="27" t="inlineStr">
        <is>
          <t>INWDMSD27/1252 / PO:0445</t>
        </is>
      </c>
      <c r="D1274" s="26" t="inlineStr">
        <is>
          <t>14-07-2026</t>
        </is>
      </c>
      <c r="E1274" s="32" t="n">
        <v>8.99</v>
      </c>
      <c r="F1274" s="33" t="n">
        <v>89.90000000000001</v>
      </c>
      <c r="G1274" s="34" t="n">
        <v>721447.5</v>
      </c>
      <c r="H1274" s="34" t="n">
        <v>721447.5</v>
      </c>
      <c r="I1274" s="34" t="n">
        <v>35385.28214285718</v>
      </c>
      <c r="J1274" s="34">
        <f>IF(E1274&gt;0, (G1274-I1274)/E1274, "")</f>
        <v/>
      </c>
      <c r="K1274" s="34">
        <f>IF(F1274&gt;0, (G1274-I1274)/F1274, "")</f>
        <v/>
      </c>
      <c r="L1274" s="35" t="n">
        <v>39.63</v>
      </c>
      <c r="M1274" s="34">
        <f>IF(AND(ISNUMBER(L1274), L1274&gt;0), (J1274/L1274)*42, "")</f>
        <v/>
      </c>
      <c r="N1274" s="34">
        <f>IF(M1274&lt;&gt;"", M1274/10, "")</f>
        <v/>
      </c>
      <c r="O1274" s="34">
        <f>M1274</f>
        <v/>
      </c>
      <c r="P1274" s="34">
        <f>IF(AND(M1274&lt;&gt;"", J1274&lt;&gt;""), M1274-J1274, "")</f>
        <v/>
      </c>
      <c r="Q1274" s="41" t="inlineStr">
        <is>
          <t>Matched</t>
        </is>
      </c>
      <c r="R1274" s="27" t="inlineStr">
        <is>
          <t>Deductions: Oil: ₹35,385</t>
        </is>
      </c>
    </row>
    <row r="1275">
      <c r="A1275" s="20" t="n">
        <v>1274</v>
      </c>
      <c r="B1275" s="21" t="inlineStr">
        <is>
          <t>Reyansh Agro Industries</t>
        </is>
      </c>
      <c r="C1275" s="21" t="inlineStr">
        <is>
          <t>INWDMSD27/1253 / PO:0445</t>
        </is>
      </c>
      <c r="D1275" s="20" t="inlineStr">
        <is>
          <t>14-07-2026</t>
        </is>
      </c>
      <c r="E1275" s="37" t="n">
        <v>8.959999999999999</v>
      </c>
      <c r="F1275" s="38" t="n">
        <v>89.59999999999999</v>
      </c>
      <c r="G1275" s="39" t="n">
        <v>718237.5</v>
      </c>
      <c r="H1275" s="39" t="n">
        <v>718237.5</v>
      </c>
      <c r="I1275" s="39" t="n">
        <v>38477.00892857143</v>
      </c>
      <c r="J1275" s="39">
        <f>IF(E1275&gt;0, (G1275-I1275)/E1275, "")</f>
        <v/>
      </c>
      <c r="K1275" s="39">
        <f>IF(F1275&gt;0, (G1275-I1275)/F1275, "")</f>
        <v/>
      </c>
      <c r="L1275" s="40" t="n">
        <v>39.37</v>
      </c>
      <c r="M1275" s="39">
        <f>IF(AND(ISNUMBER(L1275), L1275&gt;0), (J1275/L1275)*42, "")</f>
        <v/>
      </c>
      <c r="N1275" s="39">
        <f>IF(M1275&lt;&gt;"", M1275/10, "")</f>
        <v/>
      </c>
      <c r="O1275" s="39">
        <f>M1275</f>
        <v/>
      </c>
      <c r="P1275" s="39">
        <f>IF(AND(M1275&lt;&gt;"", J1275&lt;&gt;""), M1275-J1275, "")</f>
        <v/>
      </c>
      <c r="Q1275" s="41" t="inlineStr">
        <is>
          <t>Matched</t>
        </is>
      </c>
      <c r="R1275" s="21" t="inlineStr">
        <is>
          <t>Deductions: Oil: ₹38,477</t>
        </is>
      </c>
    </row>
    <row r="1276">
      <c r="A1276" s="26" t="n">
        <v>1275</v>
      </c>
      <c r="B1276" s="27" t="inlineStr">
        <is>
          <t>Reyansh Agro Industries</t>
        </is>
      </c>
      <c r="C1276" s="27" t="inlineStr">
        <is>
          <t>INWDMSD27/1254 / PO:0445</t>
        </is>
      </c>
      <c r="D1276" s="26" t="inlineStr">
        <is>
          <t>14-07-2026</t>
        </is>
      </c>
      <c r="E1276" s="32" t="n">
        <v>9.059999999999999</v>
      </c>
      <c r="F1276" s="33" t="n">
        <v>90.59999999999999</v>
      </c>
      <c r="G1276" s="34" t="n">
        <v>726262.5</v>
      </c>
      <c r="H1276" s="34" t="n">
        <v>726262.5</v>
      </c>
      <c r="I1276" s="34" t="n">
        <v>39079.83928571425</v>
      </c>
      <c r="J1276" s="34">
        <f>IF(E1276&gt;0, (G1276-I1276)/E1276, "")</f>
        <v/>
      </c>
      <c r="K1276" s="34">
        <f>IF(F1276&gt;0, (G1276-I1276)/F1276, "")</f>
        <v/>
      </c>
      <c r="L1276" s="35" t="n">
        <v>39.35</v>
      </c>
      <c r="M1276" s="34">
        <f>IF(AND(ISNUMBER(L1276), L1276&gt;0), (J1276/L1276)*42, "")</f>
        <v/>
      </c>
      <c r="N1276" s="34">
        <f>IF(M1276&lt;&gt;"", M1276/10, "")</f>
        <v/>
      </c>
      <c r="O1276" s="34">
        <f>M1276</f>
        <v/>
      </c>
      <c r="P1276" s="34">
        <f>IF(AND(M1276&lt;&gt;"", J1276&lt;&gt;""), M1276-J1276, "")</f>
        <v/>
      </c>
      <c r="Q1276" s="41" t="inlineStr">
        <is>
          <t>Matched</t>
        </is>
      </c>
      <c r="R1276" s="27" t="inlineStr">
        <is>
          <t>Deductions: Oil: ₹39,080</t>
        </is>
      </c>
    </row>
    <row r="1277">
      <c r="A1277" s="20" t="n">
        <v>1276</v>
      </c>
      <c r="B1277" s="21" t="inlineStr">
        <is>
          <t>Reyansh Agro Industries</t>
        </is>
      </c>
      <c r="C1277" s="21" t="inlineStr">
        <is>
          <t>INWDMSD27/1255 / PO:0445</t>
        </is>
      </c>
      <c r="D1277" s="20" t="inlineStr">
        <is>
          <t>14-07-2026</t>
        </is>
      </c>
      <c r="E1277" s="37" t="n">
        <v>9.040000000000001</v>
      </c>
      <c r="F1277" s="38" t="n">
        <v>90.40000000000001</v>
      </c>
      <c r="G1277" s="39" t="n">
        <v>726262.5</v>
      </c>
      <c r="H1277" s="39" t="n">
        <v>726262.5</v>
      </c>
      <c r="I1277" s="39" t="n">
        <v>36313.12500000002</v>
      </c>
      <c r="J1277" s="39">
        <f>IF(E1277&gt;0, (G1277-I1277)/E1277, "")</f>
        <v/>
      </c>
      <c r="K1277" s="39">
        <f>IF(F1277&gt;0, (G1277-I1277)/F1277, "")</f>
        <v/>
      </c>
      <c r="L1277" s="40" t="n">
        <v>39.48</v>
      </c>
      <c r="M1277" s="39">
        <f>IF(AND(ISNUMBER(L1277), L1277&gt;0), (J1277/L1277)*42, "")</f>
        <v/>
      </c>
      <c r="N1277" s="39">
        <f>IF(M1277&lt;&gt;"", M1277/10, "")</f>
        <v/>
      </c>
      <c r="O1277" s="39">
        <f>M1277</f>
        <v/>
      </c>
      <c r="P1277" s="39">
        <f>IF(AND(M1277&lt;&gt;"", J1277&lt;&gt;""), M1277-J1277, "")</f>
        <v/>
      </c>
      <c r="Q1277" s="41" t="inlineStr">
        <is>
          <t>Matched</t>
        </is>
      </c>
      <c r="R1277" s="21" t="inlineStr">
        <is>
          <t>Deductions: Oil: ₹36,313</t>
        </is>
      </c>
    </row>
    <row r="1278">
      <c r="A1278" s="26" t="n">
        <v>1277</v>
      </c>
      <c r="B1278" s="27" t="inlineStr">
        <is>
          <t>Reyansh Agro Industries</t>
        </is>
      </c>
      <c r="C1278" s="27" t="inlineStr">
        <is>
          <t>INWDMSD27/1256 / PO:0445</t>
        </is>
      </c>
      <c r="D1278" s="26" t="inlineStr">
        <is>
          <t>14-07-2026</t>
        </is>
      </c>
      <c r="E1278" s="32" t="n">
        <v>9.050000000000001</v>
      </c>
      <c r="F1278" s="33" t="n">
        <v>90.5</v>
      </c>
      <c r="G1278" s="34" t="n">
        <v>727065</v>
      </c>
      <c r="H1278" s="34" t="n">
        <v>727065</v>
      </c>
      <c r="I1278" s="34" t="n">
        <v>42585.23571428573</v>
      </c>
      <c r="J1278" s="34">
        <f>IF(E1278&gt;0, (G1278-I1278)/E1278, "")</f>
        <v/>
      </c>
      <c r="K1278" s="34">
        <f>IF(F1278&gt;0, (G1278-I1278)/F1278, "")</f>
        <v/>
      </c>
      <c r="L1278" s="35" t="n">
        <v>39.37</v>
      </c>
      <c r="M1278" s="34">
        <f>IF(AND(ISNUMBER(L1278), L1278&gt;0), (J1278/L1278)*42, "")</f>
        <v/>
      </c>
      <c r="N1278" s="34">
        <f>IF(M1278&lt;&gt;"", M1278/10, "")</f>
        <v/>
      </c>
      <c r="O1278" s="34">
        <f>M1278</f>
        <v/>
      </c>
      <c r="P1278" s="34">
        <f>IF(AND(M1278&lt;&gt;"", J1278&lt;&gt;""), M1278-J1278, "")</f>
        <v/>
      </c>
      <c r="Q1278" s="41" t="inlineStr">
        <is>
          <t>Matched</t>
        </is>
      </c>
      <c r="R1278" s="27" t="inlineStr">
        <is>
          <t>Deductions: Oil: ₹42,585</t>
        </is>
      </c>
    </row>
    <row r="1279">
      <c r="A1279" s="20" t="n">
        <v>1278</v>
      </c>
      <c r="B1279" s="21" t="inlineStr">
        <is>
          <t>Reyansh Agro Industries</t>
        </is>
      </c>
      <c r="C1279" s="21" t="inlineStr">
        <is>
          <t>INWDMSD27/1257 / PO:0445</t>
        </is>
      </c>
      <c r="D1279" s="20" t="inlineStr">
        <is>
          <t>14-07-2026</t>
        </is>
      </c>
      <c r="E1279" s="37" t="n">
        <v>9.07</v>
      </c>
      <c r="F1279" s="38" t="n">
        <v>90.7</v>
      </c>
      <c r="G1279" s="39" t="n">
        <v>727867.5</v>
      </c>
      <c r="H1279" s="39" t="n">
        <v>727867.5</v>
      </c>
      <c r="I1279" s="39" t="n">
        <v>32927.33928571426</v>
      </c>
      <c r="J1279" s="39">
        <f>IF(E1279&gt;0, (G1279-I1279)/E1279, "")</f>
        <v/>
      </c>
      <c r="K1279" s="39">
        <f>IF(F1279&gt;0, (G1279-I1279)/F1279, "")</f>
        <v/>
      </c>
      <c r="L1279" s="40" t="n">
        <v>39.63</v>
      </c>
      <c r="M1279" s="39">
        <f>IF(AND(ISNUMBER(L1279), L1279&gt;0), (J1279/L1279)*42, "")</f>
        <v/>
      </c>
      <c r="N1279" s="39">
        <f>IF(M1279&lt;&gt;"", M1279/10, "")</f>
        <v/>
      </c>
      <c r="O1279" s="39">
        <f>M1279</f>
        <v/>
      </c>
      <c r="P1279" s="39">
        <f>IF(AND(M1279&lt;&gt;"", J1279&lt;&gt;""), M1279-J1279, "")</f>
        <v/>
      </c>
      <c r="Q1279" s="41" t="inlineStr">
        <is>
          <t>Matched</t>
        </is>
      </c>
      <c r="R1279" s="21" t="inlineStr">
        <is>
          <t>Deductions: Oil: ₹32,927</t>
        </is>
      </c>
    </row>
    <row r="1280">
      <c r="A1280" s="26" t="n">
        <v>1279</v>
      </c>
      <c r="B1280" s="27" t="inlineStr">
        <is>
          <t>Reyansh Agro Industries</t>
        </is>
      </c>
      <c r="C1280" s="27" t="inlineStr">
        <is>
          <t>INWDMSD27/1258 / PO:0461</t>
        </is>
      </c>
      <c r="D1280" s="26" t="inlineStr">
        <is>
          <t>14-07-2026</t>
        </is>
      </c>
      <c r="E1280" s="32" t="n">
        <v>8.99</v>
      </c>
      <c r="F1280" s="33" t="n">
        <v>89.90000000000001</v>
      </c>
      <c r="G1280" s="34" t="n">
        <v>724683.9</v>
      </c>
      <c r="H1280" s="34" t="n">
        <v>724683.9</v>
      </c>
      <c r="I1280" s="34" t="n">
        <v>36061.65121428578</v>
      </c>
      <c r="J1280" s="34">
        <f>IF(E1280&gt;0, (G1280-I1280)/E1280, "")</f>
        <v/>
      </c>
      <c r="K1280" s="34">
        <f>IF(F1280&gt;0, (G1280-I1280)/F1280, "")</f>
        <v/>
      </c>
      <c r="L1280" s="35" t="n">
        <v>39.4</v>
      </c>
      <c r="M1280" s="34">
        <f>IF(AND(ISNUMBER(L1280), L1280&gt;0), (J1280/L1280)*42, "")</f>
        <v/>
      </c>
      <c r="N1280" s="34">
        <f>IF(M1280&lt;&gt;"", M1280/10, "")</f>
        <v/>
      </c>
      <c r="O1280" s="34">
        <f>M1280</f>
        <v/>
      </c>
      <c r="P1280" s="34">
        <f>IF(AND(M1280&lt;&gt;"", J1280&lt;&gt;""), M1280-J1280, "")</f>
        <v/>
      </c>
      <c r="Q1280" s="41" t="inlineStr">
        <is>
          <t>Matched</t>
        </is>
      </c>
      <c r="R1280" s="27" t="inlineStr">
        <is>
          <t>Deductions: Oil: ₹36,062</t>
        </is>
      </c>
    </row>
    <row r="1281">
      <c r="A1281" s="20" t="n">
        <v>1280</v>
      </c>
      <c r="B1281" s="21" t="inlineStr">
        <is>
          <t>Reyansh Agro Industries</t>
        </is>
      </c>
      <c r="C1281" s="21" t="inlineStr">
        <is>
          <t>INWDMSD27/1259 / PO:0461</t>
        </is>
      </c>
      <c r="D1281" s="20" t="inlineStr">
        <is>
          <t>14-07-2026</t>
        </is>
      </c>
      <c r="E1281" s="37" t="n">
        <v>9.050000000000001</v>
      </c>
      <c r="F1281" s="38" t="n">
        <v>90.5</v>
      </c>
      <c r="G1281" s="39" t="n">
        <v>730326.6</v>
      </c>
      <c r="H1281" s="39" t="n">
        <v>730326.6</v>
      </c>
      <c r="I1281" s="39" t="n">
        <v>35820.7808571429</v>
      </c>
      <c r="J1281" s="39">
        <f>IF(E1281&gt;0, (G1281-I1281)/E1281, "")</f>
        <v/>
      </c>
      <c r="K1281" s="39">
        <f>IF(F1281&gt;0, (G1281-I1281)/F1281, "")</f>
        <v/>
      </c>
      <c r="L1281" s="40" t="n">
        <v>39.65</v>
      </c>
      <c r="M1281" s="39">
        <f>IF(AND(ISNUMBER(L1281), L1281&gt;0), (J1281/L1281)*42, "")</f>
        <v/>
      </c>
      <c r="N1281" s="39">
        <f>IF(M1281&lt;&gt;"", M1281/10, "")</f>
        <v/>
      </c>
      <c r="O1281" s="39">
        <f>M1281</f>
        <v/>
      </c>
      <c r="P1281" s="39">
        <f>IF(AND(M1281&lt;&gt;"", J1281&lt;&gt;""), M1281-J1281, "")</f>
        <v/>
      </c>
      <c r="Q1281" s="41" t="inlineStr">
        <is>
          <t>Matched</t>
        </is>
      </c>
      <c r="R1281" s="21" t="inlineStr">
        <is>
          <t>Deductions: Oil: ₹35,821</t>
        </is>
      </c>
    </row>
    <row r="1282">
      <c r="A1282" s="26" t="n">
        <v>1281</v>
      </c>
      <c r="B1282" s="27" t="inlineStr">
        <is>
          <t>Reyansh Agro Industries</t>
        </is>
      </c>
      <c r="C1282" s="27" t="inlineStr">
        <is>
          <t>INWDMSD27/1260 / PO:0461</t>
        </is>
      </c>
      <c r="D1282" s="26" t="inlineStr">
        <is>
          <t>14-07-2026</t>
        </is>
      </c>
      <c r="E1282" s="32" t="n">
        <v>9.029999999999999</v>
      </c>
      <c r="F1282" s="33" t="n">
        <v>90.3</v>
      </c>
      <c r="G1282" s="34" t="n">
        <v>727908.3</v>
      </c>
      <c r="H1282" s="34" t="n">
        <v>727908.3</v>
      </c>
      <c r="I1282" s="34" t="n">
        <v>34488.98850000004</v>
      </c>
      <c r="J1282" s="34">
        <f>IF(E1282&gt;0, (G1282-I1282)/E1282, "")</f>
        <v/>
      </c>
      <c r="K1282" s="34">
        <f>IF(F1282&gt;0, (G1282-I1282)/F1282, "")</f>
        <v/>
      </c>
      <c r="L1282" s="35" t="n">
        <v>39.87</v>
      </c>
      <c r="M1282" s="34">
        <f>IF(AND(ISNUMBER(L1282), L1282&gt;0), (J1282/L1282)*42, "")</f>
        <v/>
      </c>
      <c r="N1282" s="34">
        <f>IF(M1282&lt;&gt;"", M1282/10, "")</f>
        <v/>
      </c>
      <c r="O1282" s="34">
        <f>M1282</f>
        <v/>
      </c>
      <c r="P1282" s="34">
        <f>IF(AND(M1282&lt;&gt;"", J1282&lt;&gt;""), M1282-J1282, "")</f>
        <v/>
      </c>
      <c r="Q1282" s="41" t="inlineStr">
        <is>
          <t>Matched</t>
        </is>
      </c>
      <c r="R1282" s="27" t="inlineStr">
        <is>
          <t>Deductions: Oil: ₹34,489</t>
        </is>
      </c>
    </row>
    <row r="1283">
      <c r="A1283" s="20" t="n">
        <v>1282</v>
      </c>
      <c r="B1283" s="21" t="inlineStr">
        <is>
          <t>Reyansh Agro Industries</t>
        </is>
      </c>
      <c r="C1283" s="21" t="inlineStr">
        <is>
          <t>INWDMSD27/1261 / PO:0461</t>
        </is>
      </c>
      <c r="D1283" s="20" t="inlineStr">
        <is>
          <t>14-07-2026</t>
        </is>
      </c>
      <c r="E1283" s="37" t="n">
        <v>9.050000000000001</v>
      </c>
      <c r="F1283" s="38" t="n">
        <v>90.5</v>
      </c>
      <c r="G1283" s="39" t="n">
        <v>729520.5</v>
      </c>
      <c r="H1283" s="39" t="n">
        <v>729520.5</v>
      </c>
      <c r="I1283" s="39" t="n">
        <v>24143.65464285715</v>
      </c>
      <c r="J1283" s="39">
        <f>IF(E1283&gt;0, (G1283-I1283)/E1283, "")</f>
        <v/>
      </c>
      <c r="K1283" s="39">
        <f>IF(F1283&gt;0, (G1283-I1283)/F1283, "")</f>
        <v/>
      </c>
      <c r="L1283" s="40" t="n">
        <v>40.33</v>
      </c>
      <c r="M1283" s="39">
        <f>IF(AND(ISNUMBER(L1283), L1283&gt;0), (J1283/L1283)*42, "")</f>
        <v/>
      </c>
      <c r="N1283" s="39">
        <f>IF(M1283&lt;&gt;"", M1283/10, "")</f>
        <v/>
      </c>
      <c r="O1283" s="39">
        <f>M1283</f>
        <v/>
      </c>
      <c r="P1283" s="39">
        <f>IF(AND(M1283&lt;&gt;"", J1283&lt;&gt;""), M1283-J1283, "")</f>
        <v/>
      </c>
      <c r="Q1283" s="41" t="inlineStr">
        <is>
          <t>Matched</t>
        </is>
      </c>
      <c r="R1283" s="21" t="inlineStr">
        <is>
          <t>Deductions: Oil: ₹24,144</t>
        </is>
      </c>
    </row>
    <row r="1284">
      <c r="A1284" s="26" t="n">
        <v>1283</v>
      </c>
      <c r="B1284" s="27" t="inlineStr">
        <is>
          <t>Reyansh Agro Industries</t>
        </is>
      </c>
      <c r="C1284" s="27" t="inlineStr">
        <is>
          <t>INWDMSD27/1262 / PO:0461</t>
        </is>
      </c>
      <c r="D1284" s="26" t="inlineStr">
        <is>
          <t>14-07-2026</t>
        </is>
      </c>
      <c r="E1284" s="32" t="n">
        <v>9.01</v>
      </c>
      <c r="F1284" s="33" t="n">
        <v>90.09999999999999</v>
      </c>
      <c r="G1284" s="34" t="n">
        <v>727102.2</v>
      </c>
      <c r="H1284" s="34" t="n">
        <v>727102.2</v>
      </c>
      <c r="I1284" s="34" t="n">
        <v>33931.43600000002</v>
      </c>
      <c r="J1284" s="34">
        <f>IF(E1284&gt;0, (G1284-I1284)/E1284, "")</f>
        <v/>
      </c>
      <c r="K1284" s="34">
        <f>IF(F1284&gt;0, (G1284-I1284)/F1284, "")</f>
        <v/>
      </c>
      <c r="L1284" s="35" t="n">
        <v>39.64</v>
      </c>
      <c r="M1284" s="34">
        <f>IF(AND(ISNUMBER(L1284), L1284&gt;0), (J1284/L1284)*42, "")</f>
        <v/>
      </c>
      <c r="N1284" s="34">
        <f>IF(M1284&lt;&gt;"", M1284/10, "")</f>
        <v/>
      </c>
      <c r="O1284" s="34">
        <f>M1284</f>
        <v/>
      </c>
      <c r="P1284" s="34">
        <f>IF(AND(M1284&lt;&gt;"", J1284&lt;&gt;""), M1284-J1284, "")</f>
        <v/>
      </c>
      <c r="Q1284" s="41" t="inlineStr">
        <is>
          <t>Matched</t>
        </is>
      </c>
      <c r="R1284" s="27" t="inlineStr">
        <is>
          <t>Deductions: Oil: ₹33,931</t>
        </is>
      </c>
    </row>
    <row r="1285">
      <c r="A1285" s="20" t="n">
        <v>1284</v>
      </c>
      <c r="B1285" s="21" t="inlineStr">
        <is>
          <t>Reyansh Agro Industries</t>
        </is>
      </c>
      <c r="C1285" s="21" t="inlineStr">
        <is>
          <t>INWDMSD27/1263 / PO:0461</t>
        </is>
      </c>
      <c r="D1285" s="20" t="inlineStr">
        <is>
          <t>14-07-2026</t>
        </is>
      </c>
      <c r="E1285" s="37" t="n">
        <v>9.059999999999999</v>
      </c>
      <c r="F1285" s="38" t="n">
        <v>90.59999999999999</v>
      </c>
      <c r="G1285" s="39" t="n">
        <v>729520.5</v>
      </c>
      <c r="H1285" s="39" t="n">
        <v>729520.5</v>
      </c>
      <c r="I1285" s="39" t="n">
        <v>28486.03857142858</v>
      </c>
      <c r="J1285" s="39">
        <f>IF(E1285&gt;0, (G1285-I1285)/E1285, "")</f>
        <v/>
      </c>
      <c r="K1285" s="39">
        <f>IF(F1285&gt;0, (G1285-I1285)/F1285, "")</f>
        <v/>
      </c>
      <c r="L1285" s="40" t="n">
        <v>40.1</v>
      </c>
      <c r="M1285" s="39">
        <f>IF(AND(ISNUMBER(L1285), L1285&gt;0), (J1285/L1285)*42, "")</f>
        <v/>
      </c>
      <c r="N1285" s="39">
        <f>IF(M1285&lt;&gt;"", M1285/10, "")</f>
        <v/>
      </c>
      <c r="O1285" s="39">
        <f>M1285</f>
        <v/>
      </c>
      <c r="P1285" s="39">
        <f>IF(AND(M1285&lt;&gt;"", J1285&lt;&gt;""), M1285-J1285, "")</f>
        <v/>
      </c>
      <c r="Q1285" s="41" t="inlineStr">
        <is>
          <t>Matched</t>
        </is>
      </c>
      <c r="R1285" s="21" t="inlineStr">
        <is>
          <t>Deductions: Oil: ₹28,486</t>
        </is>
      </c>
    </row>
    <row r="1286">
      <c r="A1286" s="26" t="n">
        <v>1285</v>
      </c>
      <c r="B1286" s="27" t="inlineStr">
        <is>
          <t>Farmart Service Pvt Ltd</t>
        </is>
      </c>
      <c r="C1286" s="27" t="inlineStr">
        <is>
          <t>INWDMSD27/1264 / PO:0455</t>
        </is>
      </c>
      <c r="D1286" s="26" t="inlineStr">
        <is>
          <t>15-07-2026</t>
        </is>
      </c>
      <c r="E1286" s="32" t="n">
        <v>24.63</v>
      </c>
      <c r="F1286" s="33" t="n">
        <v>246.3</v>
      </c>
      <c r="G1286" s="34" t="n">
        <v>1968000</v>
      </c>
      <c r="H1286" s="34" t="n">
        <v>1968000</v>
      </c>
      <c r="I1286" s="34" t="n">
        <v>118476.09</v>
      </c>
      <c r="J1286" s="34">
        <f>IF(E1286&gt;0, (G1286-I1286)/E1286, "")</f>
        <v/>
      </c>
      <c r="K1286" s="34">
        <f>IF(F1286&gt;0, (G1286-I1286)/F1286, "")</f>
        <v/>
      </c>
      <c r="L1286" s="35" t="n">
        <v>40.18</v>
      </c>
      <c r="M1286" s="34">
        <f>IF(AND(ISNUMBER(L1286), L1286&gt;0), (J1286/L1286)*42, "")</f>
        <v/>
      </c>
      <c r="N1286" s="34">
        <f>IF(M1286&lt;&gt;"", M1286/10, "")</f>
        <v/>
      </c>
      <c r="O1286" s="34">
        <f>M1286</f>
        <v/>
      </c>
      <c r="P1286" s="34">
        <f>IF(AND(M1286&lt;&gt;"", J1286&lt;&gt;""), M1286-J1286, "")</f>
        <v/>
      </c>
      <c r="Q1286" s="41" t="inlineStr">
        <is>
          <t>Matched</t>
        </is>
      </c>
      <c r="R1286" s="27" t="inlineStr">
        <is>
          <t>Deductions: Oil: ₹85,246, Bardana: ₹5,875, Moisture: ₹17,909</t>
        </is>
      </c>
    </row>
    <row r="1287">
      <c r="A1287" s="20" t="n">
        <v>1286</v>
      </c>
      <c r="B1287" s="21" t="inlineStr">
        <is>
          <t>Ashwinder Kumar Rajan Rai</t>
        </is>
      </c>
      <c r="C1287" s="21" t="inlineStr">
        <is>
          <t>INWDMSD27/1265 / PO:0463</t>
        </is>
      </c>
      <c r="D1287" s="20" t="inlineStr">
        <is>
          <t>15-07-2026</t>
        </is>
      </c>
      <c r="E1287" s="37" t="n">
        <v>17.04</v>
      </c>
      <c r="F1287" s="38" t="n">
        <v>170.4</v>
      </c>
      <c r="G1287" s="39" t="n">
        <v>1374768.75</v>
      </c>
      <c r="H1287" s="39" t="n">
        <v>1374768.75</v>
      </c>
      <c r="I1287" s="39" t="n">
        <v>57290.68303571435</v>
      </c>
      <c r="J1287" s="39">
        <f>IF(E1287&gt;0, (G1287-I1287)/E1287, "")</f>
        <v/>
      </c>
      <c r="K1287" s="39">
        <f>IF(F1287&gt;0, (G1287-I1287)/F1287, "")</f>
        <v/>
      </c>
      <c r="L1287" s="40" t="n">
        <v>40.51</v>
      </c>
      <c r="M1287" s="39">
        <f>IF(AND(ISNUMBER(L1287), L1287&gt;0), (J1287/L1287)*42, "")</f>
        <v/>
      </c>
      <c r="N1287" s="39">
        <f>IF(M1287&lt;&gt;"", M1287/10, "")</f>
        <v/>
      </c>
      <c r="O1287" s="39">
        <f>M1287</f>
        <v/>
      </c>
      <c r="P1287" s="39">
        <f>IF(AND(M1287&lt;&gt;"", J1287&lt;&gt;""), M1287-J1287, "")</f>
        <v/>
      </c>
      <c r="Q1287" s="41" t="inlineStr">
        <is>
          <t>Matched</t>
        </is>
      </c>
      <c r="R1287" s="21" t="inlineStr">
        <is>
          <t>Deductions: Oil: ₹48,752, Bardana: ₹3,040, Moisture: ₹2,750</t>
        </is>
      </c>
    </row>
    <row r="1288">
      <c r="A1288" s="26" t="n">
        <v>1287</v>
      </c>
      <c r="B1288" s="27" t="inlineStr">
        <is>
          <t>Hardik Agritrade Private Limited</t>
        </is>
      </c>
      <c r="C1288" s="27" t="inlineStr">
        <is>
          <t>INWDMSD27/1267 / PO:0438</t>
        </is>
      </c>
      <c r="D1288" s="26" t="inlineStr">
        <is>
          <t>15-07-2026</t>
        </is>
      </c>
      <c r="E1288" s="32" t="n">
        <v>9.08</v>
      </c>
      <c r="F1288" s="33" t="n">
        <v>90.8</v>
      </c>
      <c r="G1288" s="34" t="n">
        <v>723450</v>
      </c>
      <c r="H1288" s="34" t="n">
        <v>723450</v>
      </c>
      <c r="I1288" s="34" t="n">
        <v>32025.25000000002</v>
      </c>
      <c r="J1288" s="34">
        <f>IF(E1288&gt;0, (G1288-I1288)/E1288, "")</f>
        <v/>
      </c>
      <c r="K1288" s="34">
        <f>IF(F1288&gt;0, (G1288-I1288)/F1288, "")</f>
        <v/>
      </c>
      <c r="L1288" s="35" t="n">
        <v>39.73</v>
      </c>
      <c r="M1288" s="34">
        <f>IF(AND(ISNUMBER(L1288), L1288&gt;0), (J1288/L1288)*42, "")</f>
        <v/>
      </c>
      <c r="N1288" s="34">
        <f>IF(M1288&lt;&gt;"", M1288/10, "")</f>
        <v/>
      </c>
      <c r="O1288" s="34">
        <f>M1288</f>
        <v/>
      </c>
      <c r="P1288" s="34">
        <f>IF(AND(M1288&lt;&gt;"", J1288&lt;&gt;""), M1288-J1288, "")</f>
        <v/>
      </c>
      <c r="Q1288" s="41" t="inlineStr">
        <is>
          <t>Matched</t>
        </is>
      </c>
      <c r="R1288" s="27" t="inlineStr">
        <is>
          <t>Deductions: Oil: ₹31,866, Shortage: ₹159</t>
        </is>
      </c>
    </row>
    <row r="1289">
      <c r="A1289" s="20" t="n">
        <v>1288</v>
      </c>
      <c r="B1289" s="21" t="inlineStr">
        <is>
          <t>Hardik Agritrade Private Limited</t>
        </is>
      </c>
      <c r="C1289" s="21" t="inlineStr">
        <is>
          <t>INWDMSD27/1268 / PO:0438</t>
        </is>
      </c>
      <c r="D1289" s="20" t="inlineStr">
        <is>
          <t>15-07-2026</t>
        </is>
      </c>
      <c r="E1289" s="37" t="n">
        <v>6.19</v>
      </c>
      <c r="F1289" s="38" t="n">
        <v>61.9</v>
      </c>
      <c r="G1289" s="39" t="n">
        <v>492105</v>
      </c>
      <c r="H1289" s="39" t="n">
        <v>492105</v>
      </c>
      <c r="I1289" s="39" t="n">
        <v>26714.27142857144</v>
      </c>
      <c r="J1289" s="39">
        <f>IF(E1289&gt;0, (G1289-I1289)/E1289, "")</f>
        <v/>
      </c>
      <c r="K1289" s="39">
        <f>IF(F1289&gt;0, (G1289-I1289)/F1289, "")</f>
        <v/>
      </c>
      <c r="L1289" s="40" t="n">
        <v>39.33</v>
      </c>
      <c r="M1289" s="39">
        <f>IF(AND(ISNUMBER(L1289), L1289&gt;0), (J1289/L1289)*42, "")</f>
        <v/>
      </c>
      <c r="N1289" s="39">
        <f>IF(M1289&lt;&gt;"", M1289/10, "")</f>
        <v/>
      </c>
      <c r="O1289" s="39">
        <f>M1289</f>
        <v/>
      </c>
      <c r="P1289" s="39">
        <f>IF(AND(M1289&lt;&gt;"", J1289&lt;&gt;""), M1289-J1289, "")</f>
        <v/>
      </c>
      <c r="Q1289" s="41" t="inlineStr">
        <is>
          <t>Matched</t>
        </is>
      </c>
      <c r="R1289" s="21" t="inlineStr">
        <is>
          <t>Deductions: Oil: ₹26,714</t>
        </is>
      </c>
    </row>
    <row r="1290">
      <c r="A1290" s="26" t="n">
        <v>1289</v>
      </c>
      <c r="B1290" s="27" t="inlineStr">
        <is>
          <t>Reyansh Agro Industries</t>
        </is>
      </c>
      <c r="C1290" s="27" t="inlineStr">
        <is>
          <t>INWDMSD27/1269 / PO:0461</t>
        </is>
      </c>
      <c r="D1290" s="26" t="inlineStr">
        <is>
          <t>15-07-2026</t>
        </is>
      </c>
      <c r="E1290" s="32" t="n">
        <v>9.08</v>
      </c>
      <c r="F1290" s="33" t="n">
        <v>90.8</v>
      </c>
      <c r="G1290" s="34" t="n">
        <v>732744.9</v>
      </c>
      <c r="H1290" s="34" t="n">
        <v>732744.9</v>
      </c>
      <c r="I1290" s="34" t="n">
        <v>40126.50642857138</v>
      </c>
      <c r="J1290" s="34">
        <f>IF(E1290&gt;0, (G1290-I1290)/E1290, "")</f>
        <v/>
      </c>
      <c r="K1290" s="34">
        <f>IF(F1290&gt;0, (G1290-I1290)/F1290, "")</f>
        <v/>
      </c>
      <c r="L1290" s="35" t="n">
        <v>39.7</v>
      </c>
      <c r="M1290" s="34">
        <f>IF(AND(ISNUMBER(L1290), L1290&gt;0), (J1290/L1290)*42, "")</f>
        <v/>
      </c>
      <c r="N1290" s="34">
        <f>IF(M1290&lt;&gt;"", M1290/10, "")</f>
        <v/>
      </c>
      <c r="O1290" s="34">
        <f>M1290</f>
        <v/>
      </c>
      <c r="P1290" s="34">
        <f>IF(AND(M1290&lt;&gt;"", J1290&lt;&gt;""), M1290-J1290, "")</f>
        <v/>
      </c>
      <c r="Q1290" s="41" t="inlineStr">
        <is>
          <t>Matched</t>
        </is>
      </c>
      <c r="R1290" s="27" t="inlineStr">
        <is>
          <t>Deductions: Oil: ₹40,127</t>
        </is>
      </c>
    </row>
    <row r="1291">
      <c r="A1291" s="20" t="n">
        <v>1290</v>
      </c>
      <c r="B1291" s="21" t="inlineStr">
        <is>
          <t>Hardik Agritrade Private Limited</t>
        </is>
      </c>
      <c r="C1291" s="21" t="inlineStr">
        <is>
          <t>INWDMSD27/1270 / PO:0442</t>
        </is>
      </c>
      <c r="D1291" s="20" t="inlineStr">
        <is>
          <t>15-07-2026</t>
        </is>
      </c>
      <c r="E1291" s="37" t="n">
        <v>9.57</v>
      </c>
      <c r="F1291" s="38" t="n">
        <v>95.7</v>
      </c>
      <c r="G1291" s="39" t="n">
        <v>766495.8</v>
      </c>
      <c r="H1291" s="39" t="n">
        <v>766495.8</v>
      </c>
      <c r="I1291" s="39" t="n">
        <v>33032.31900000005</v>
      </c>
      <c r="J1291" s="39">
        <f>IF(E1291&gt;0, (G1291-I1291)/E1291, "")</f>
        <v/>
      </c>
      <c r="K1291" s="39">
        <f>IF(F1291&gt;0, (G1291-I1291)/F1291, "")</f>
        <v/>
      </c>
      <c r="L1291" s="40" t="n">
        <v>39.95</v>
      </c>
      <c r="M1291" s="39">
        <f>IF(AND(ISNUMBER(L1291), L1291&gt;0), (J1291/L1291)*42, "")</f>
        <v/>
      </c>
      <c r="N1291" s="39">
        <f>IF(M1291&lt;&gt;"", M1291/10, "")</f>
        <v/>
      </c>
      <c r="O1291" s="39">
        <f>M1291</f>
        <v/>
      </c>
      <c r="P1291" s="39">
        <f>IF(AND(M1291&lt;&gt;"", J1291&lt;&gt;""), M1291-J1291, "")</f>
        <v/>
      </c>
      <c r="Q1291" s="41" t="inlineStr">
        <is>
          <t>Matched</t>
        </is>
      </c>
      <c r="R1291" s="21" t="inlineStr">
        <is>
          <t>Deductions: Oil: ₹33,032</t>
        </is>
      </c>
    </row>
    <row r="1292">
      <c r="A1292" s="26" t="n">
        <v>1291</v>
      </c>
      <c r="B1292" s="27" t="inlineStr">
        <is>
          <t>Hardik Agritrade Private Limited</t>
        </is>
      </c>
      <c r="C1292" s="27" t="inlineStr">
        <is>
          <t>INWDMSD27/1271 / PO:0442</t>
        </is>
      </c>
      <c r="D1292" s="26" t="inlineStr">
        <is>
          <t>15-07-2026</t>
        </is>
      </c>
      <c r="E1292" s="32" t="n">
        <v>9.66</v>
      </c>
      <c r="F1292" s="33" t="n">
        <v>96.59999999999999</v>
      </c>
      <c r="G1292" s="34" t="n">
        <v>773696.7</v>
      </c>
      <c r="H1292" s="34" t="n">
        <v>773696.7</v>
      </c>
      <c r="I1292" s="34" t="n">
        <v>36842.7</v>
      </c>
      <c r="J1292" s="34">
        <f>IF(E1292&gt;0, (G1292-I1292)/E1292, "")</f>
        <v/>
      </c>
      <c r="K1292" s="34">
        <f>IF(F1292&gt;0, (G1292-I1292)/F1292, "")</f>
        <v/>
      </c>
      <c r="L1292" s="35" t="n">
        <v>39.76</v>
      </c>
      <c r="M1292" s="34">
        <f>IF(AND(ISNUMBER(L1292), L1292&gt;0), (J1292/L1292)*42, "")</f>
        <v/>
      </c>
      <c r="N1292" s="34">
        <f>IF(M1292&lt;&gt;"", M1292/10, "")</f>
        <v/>
      </c>
      <c r="O1292" s="34">
        <f>M1292</f>
        <v/>
      </c>
      <c r="P1292" s="34">
        <f>IF(AND(M1292&lt;&gt;"", J1292&lt;&gt;""), M1292-J1292, "")</f>
        <v/>
      </c>
      <c r="Q1292" s="41" t="inlineStr">
        <is>
          <t>Matched</t>
        </is>
      </c>
      <c r="R1292" s="27" t="inlineStr">
        <is>
          <t>Deductions: Oil: ₹36,843</t>
        </is>
      </c>
    </row>
    <row r="1293">
      <c r="A1293" s="20" t="n">
        <v>1292</v>
      </c>
      <c r="B1293" s="21" t="inlineStr">
        <is>
          <t>Hardik Agritrade Private Limited</t>
        </is>
      </c>
      <c r="C1293" s="21" t="inlineStr">
        <is>
          <t>INWDMSD27/1272 / PO:0442</t>
        </is>
      </c>
      <c r="D1293" s="20" t="inlineStr">
        <is>
          <t>15-07-2026</t>
        </is>
      </c>
      <c r="E1293" s="37" t="n">
        <v>9.699999999999999</v>
      </c>
      <c r="F1293" s="38" t="n">
        <v>97</v>
      </c>
      <c r="G1293" s="39" t="n">
        <v>778497.3</v>
      </c>
      <c r="H1293" s="39" t="n">
        <v>778497.3</v>
      </c>
      <c r="I1293" s="39" t="n">
        <v>36839.27099999996</v>
      </c>
      <c r="J1293" s="39">
        <f>IF(E1293&gt;0, (G1293-I1293)/E1293, "")</f>
        <v/>
      </c>
      <c r="K1293" s="39">
        <f>IF(F1293&gt;0, (G1293-I1293)/F1293, "")</f>
        <v/>
      </c>
      <c r="L1293" s="40" t="n">
        <v>39.81</v>
      </c>
      <c r="M1293" s="39">
        <f>IF(AND(ISNUMBER(L1293), L1293&gt;0), (J1293/L1293)*42, "")</f>
        <v/>
      </c>
      <c r="N1293" s="39">
        <f>IF(M1293&lt;&gt;"", M1293/10, "")</f>
        <v/>
      </c>
      <c r="O1293" s="39">
        <f>M1293</f>
        <v/>
      </c>
      <c r="P1293" s="39">
        <f>IF(AND(M1293&lt;&gt;"", J1293&lt;&gt;""), M1293-J1293, "")</f>
        <v/>
      </c>
      <c r="Q1293" s="41" t="inlineStr">
        <is>
          <t>Matched</t>
        </is>
      </c>
      <c r="R1293" s="21" t="inlineStr">
        <is>
          <t>Deductions: Oil: ₹35,959, Shortage: ₹880</t>
        </is>
      </c>
    </row>
    <row r="1294">
      <c r="A1294" s="26" t="n">
        <v>1293</v>
      </c>
      <c r="B1294" s="27" t="inlineStr">
        <is>
          <t>Hardik Agritrade Private Limited</t>
        </is>
      </c>
      <c r="C1294" s="27" t="inlineStr">
        <is>
          <t>INWDMSD27/1273 / PO:0442</t>
        </is>
      </c>
      <c r="D1294" s="26" t="inlineStr">
        <is>
          <t>15-07-2026</t>
        </is>
      </c>
      <c r="E1294" s="32" t="n">
        <v>9.709999999999999</v>
      </c>
      <c r="F1294" s="33" t="n">
        <v>97.09999999999999</v>
      </c>
      <c r="G1294" s="34" t="n">
        <v>777697.2</v>
      </c>
      <c r="H1294" s="34" t="n">
        <v>777697.2</v>
      </c>
      <c r="I1294" s="34" t="n">
        <v>37773.86399999998</v>
      </c>
      <c r="J1294" s="34">
        <f>IF(E1294&gt;0, (G1294-I1294)/E1294, "")</f>
        <v/>
      </c>
      <c r="K1294" s="34">
        <f>IF(F1294&gt;0, (G1294-I1294)/F1294, "")</f>
        <v/>
      </c>
      <c r="L1294" s="35" t="n">
        <v>39.59</v>
      </c>
      <c r="M1294" s="34">
        <f>IF(AND(ISNUMBER(L1294), L1294&gt;0), (J1294/L1294)*42, "")</f>
        <v/>
      </c>
      <c r="N1294" s="34">
        <f>IF(M1294&lt;&gt;"", M1294/10, "")</f>
        <v/>
      </c>
      <c r="O1294" s="34">
        <f>M1294</f>
        <v/>
      </c>
      <c r="P1294" s="34">
        <f>IF(AND(M1294&lt;&gt;"", J1294&lt;&gt;""), M1294-J1294, "")</f>
        <v/>
      </c>
      <c r="Q1294" s="41" t="inlineStr">
        <is>
          <t>Matched</t>
        </is>
      </c>
      <c r="R1294" s="27" t="inlineStr">
        <is>
          <t>Deductions: Oil: ₹37,774</t>
        </is>
      </c>
    </row>
    <row r="1295">
      <c r="A1295" s="20" t="n">
        <v>1294</v>
      </c>
      <c r="B1295" s="21" t="inlineStr">
        <is>
          <t>Hardik Agritrade Private Limited</t>
        </is>
      </c>
      <c r="C1295" s="21" t="inlineStr">
        <is>
          <t>INWDMSD27/1274 / PO:0442</t>
        </is>
      </c>
      <c r="D1295" s="20" t="inlineStr">
        <is>
          <t>15-07-2026</t>
        </is>
      </c>
      <c r="E1295" s="37" t="n">
        <v>9.709999999999999</v>
      </c>
      <c r="F1295" s="38" t="n">
        <v>97.09999999999999</v>
      </c>
      <c r="G1295" s="39" t="n">
        <v>777697.2</v>
      </c>
      <c r="H1295" s="39" t="n">
        <v>777697.2</v>
      </c>
      <c r="I1295" s="39" t="n">
        <v>23330.91599999996</v>
      </c>
      <c r="J1295" s="39">
        <f>IF(E1295&gt;0, (G1295-I1295)/E1295, "")</f>
        <v/>
      </c>
      <c r="K1295" s="39">
        <f>IF(F1295&gt;0, (G1295-I1295)/F1295, "")</f>
        <v/>
      </c>
      <c r="L1295" s="40" t="n">
        <v>40.41</v>
      </c>
      <c r="M1295" s="39">
        <f>IF(AND(ISNUMBER(L1295), L1295&gt;0), (J1295/L1295)*42, "")</f>
        <v/>
      </c>
      <c r="N1295" s="39">
        <f>IF(M1295&lt;&gt;"", M1295/10, "")</f>
        <v/>
      </c>
      <c r="O1295" s="39">
        <f>M1295</f>
        <v/>
      </c>
      <c r="P1295" s="39">
        <f>IF(AND(M1295&lt;&gt;"", J1295&lt;&gt;""), M1295-J1295, "")</f>
        <v/>
      </c>
      <c r="Q1295" s="41" t="inlineStr">
        <is>
          <t>Matched</t>
        </is>
      </c>
      <c r="R1295" s="21" t="inlineStr">
        <is>
          <t>Deductions: Oil: ₹23,331</t>
        </is>
      </c>
    </row>
    <row r="1296">
      <c r="A1296" s="26" t="n">
        <v>1295</v>
      </c>
      <c r="B1296" s="27" t="inlineStr">
        <is>
          <t>Hardik Agritrade Private Limited</t>
        </is>
      </c>
      <c r="C1296" s="27" t="inlineStr">
        <is>
          <t>INWDMSD27/1275 / PO:0442</t>
        </is>
      </c>
      <c r="D1296" s="26" t="inlineStr">
        <is>
          <t>15-07-2026</t>
        </is>
      </c>
      <c r="E1296" s="32" t="n">
        <v>9.559999999999999</v>
      </c>
      <c r="F1296" s="33" t="n">
        <v>95.59999999999999</v>
      </c>
      <c r="G1296" s="34" t="n">
        <v>766495.8</v>
      </c>
      <c r="H1296" s="34" t="n">
        <v>766495.8</v>
      </c>
      <c r="I1296" s="34" t="n">
        <v>14862.42900000004</v>
      </c>
      <c r="J1296" s="34">
        <f>IF(E1296&gt;0, (G1296-I1296)/E1296, "")</f>
        <v/>
      </c>
      <c r="K1296" s="34">
        <f>IF(F1296&gt;0, (G1296-I1296)/F1296, "")</f>
        <v/>
      </c>
      <c r="L1296" s="35" t="n">
        <v>41</v>
      </c>
      <c r="M1296" s="34">
        <f>IF(AND(ISNUMBER(L1296), L1296&gt;0), (J1296/L1296)*42, "")</f>
        <v/>
      </c>
      <c r="N1296" s="34">
        <f>IF(M1296&lt;&gt;"", M1296/10, "")</f>
        <v/>
      </c>
      <c r="O1296" s="34">
        <f>M1296</f>
        <v/>
      </c>
      <c r="P1296" s="34">
        <f>IF(AND(M1296&lt;&gt;"", J1296&lt;&gt;""), M1296-J1296, "")</f>
        <v/>
      </c>
      <c r="Q1296" s="41" t="inlineStr">
        <is>
          <t>Matched</t>
        </is>
      </c>
      <c r="R1296" s="27" t="inlineStr">
        <is>
          <t>Deductions: Oil: ₹14,782, Shortage: ₹80</t>
        </is>
      </c>
    </row>
    <row r="1297">
      <c r="A1297" s="20" t="n">
        <v>1296</v>
      </c>
      <c r="B1297" s="21" t="inlineStr">
        <is>
          <t>Reyansh Agro Industries</t>
        </is>
      </c>
      <c r="C1297" s="21" t="inlineStr">
        <is>
          <t>INWDMSD27/1276 / PO:0461</t>
        </is>
      </c>
      <c r="D1297" s="20" t="inlineStr">
        <is>
          <t>15-07-2026</t>
        </is>
      </c>
      <c r="E1297" s="37" t="n">
        <v>8.870000000000001</v>
      </c>
      <c r="F1297" s="38" t="n">
        <v>88.7</v>
      </c>
      <c r="G1297" s="39" t="n">
        <v>716622.9</v>
      </c>
      <c r="H1297" s="39" t="n">
        <v>716622.9</v>
      </c>
      <c r="I1297" s="39" t="n">
        <v>31556.12800000006</v>
      </c>
      <c r="J1297" s="39">
        <f>IF(E1297&gt;0, (G1297-I1297)/E1297, "")</f>
        <v/>
      </c>
      <c r="K1297" s="39">
        <f>IF(F1297&gt;0, (G1297-I1297)/F1297, "")</f>
        <v/>
      </c>
      <c r="L1297" s="40" t="n">
        <v>39.77</v>
      </c>
      <c r="M1297" s="39">
        <f>IF(AND(ISNUMBER(L1297), L1297&gt;0), (J1297/L1297)*42, "")</f>
        <v/>
      </c>
      <c r="N1297" s="39">
        <f>IF(M1297&lt;&gt;"", M1297/10, "")</f>
        <v/>
      </c>
      <c r="O1297" s="39">
        <f>M1297</f>
        <v/>
      </c>
      <c r="P1297" s="39">
        <f>IF(AND(M1297&lt;&gt;"", J1297&lt;&gt;""), M1297-J1297, "")</f>
        <v/>
      </c>
      <c r="Q1297" s="41" t="inlineStr">
        <is>
          <t>Matched</t>
        </is>
      </c>
      <c r="R1297" s="21" t="inlineStr">
        <is>
          <t>Deductions: Oil: ₹31,395, Shortage: ₹161</t>
        </is>
      </c>
    </row>
    <row r="1298">
      <c r="A1298" s="26" t="n">
        <v>1297</v>
      </c>
      <c r="B1298" s="27" t="inlineStr">
        <is>
          <t>Reyansh Agro Industries</t>
        </is>
      </c>
      <c r="C1298" s="27" t="inlineStr">
        <is>
          <t>INWDMSD27/1277 / PO:0461</t>
        </is>
      </c>
      <c r="D1298" s="26" t="inlineStr">
        <is>
          <t>15-07-2026</t>
        </is>
      </c>
      <c r="E1298" s="32" t="n">
        <v>9.029999999999999</v>
      </c>
      <c r="F1298" s="33" t="n">
        <v>90.3</v>
      </c>
      <c r="G1298" s="34" t="n">
        <v>728714.4</v>
      </c>
      <c r="H1298" s="34" t="n">
        <v>728714.4</v>
      </c>
      <c r="I1298" s="34" t="n">
        <v>34527.18228571432</v>
      </c>
      <c r="J1298" s="34">
        <f>IF(E1298&gt;0, (G1298-I1298)/E1298, "")</f>
        <v/>
      </c>
      <c r="K1298" s="34">
        <f>IF(F1298&gt;0, (G1298-I1298)/F1298, "")</f>
        <v/>
      </c>
      <c r="L1298" s="35" t="n">
        <v>39.77</v>
      </c>
      <c r="M1298" s="34">
        <f>IF(AND(ISNUMBER(L1298), L1298&gt;0), (J1298/L1298)*42, "")</f>
        <v/>
      </c>
      <c r="N1298" s="34">
        <f>IF(M1298&lt;&gt;"", M1298/10, "")</f>
        <v/>
      </c>
      <c r="O1298" s="34">
        <f>M1298</f>
        <v/>
      </c>
      <c r="P1298" s="34">
        <f>IF(AND(M1298&lt;&gt;"", J1298&lt;&gt;""), M1298-J1298, "")</f>
        <v/>
      </c>
      <c r="Q1298" s="41" t="inlineStr">
        <is>
          <t>Matched</t>
        </is>
      </c>
      <c r="R1298" s="27" t="inlineStr">
        <is>
          <t>Deductions: Oil: ₹34,527</t>
        </is>
      </c>
    </row>
    <row r="1299">
      <c r="A1299" s="20" t="n">
        <v>1298</v>
      </c>
      <c r="B1299" s="21" t="inlineStr">
        <is>
          <t>Reyansh Agro Industries</t>
        </is>
      </c>
      <c r="C1299" s="21" t="inlineStr">
        <is>
          <t>INWDMSD27/1278 / PO:0461</t>
        </is>
      </c>
      <c r="D1299" s="20" t="inlineStr">
        <is>
          <t>15-07-2026</t>
        </is>
      </c>
      <c r="E1299" s="37" t="n">
        <v>9.050000000000001</v>
      </c>
      <c r="F1299" s="38" t="n">
        <v>90.5</v>
      </c>
      <c r="G1299" s="39" t="n">
        <v>730326.6</v>
      </c>
      <c r="H1299" s="39" t="n">
        <v>730326.6</v>
      </c>
      <c r="I1299" s="39" t="n">
        <v>35125.23171428576</v>
      </c>
      <c r="J1299" s="39">
        <f>IF(E1299&gt;0, (G1299-I1299)/E1299, "")</f>
        <v/>
      </c>
      <c r="K1299" s="39">
        <f>IF(F1299&gt;0, (G1299-I1299)/F1299, "")</f>
        <v/>
      </c>
      <c r="L1299" s="40" t="n">
        <v>39.69</v>
      </c>
      <c r="M1299" s="39">
        <f>IF(AND(ISNUMBER(L1299), L1299&gt;0), (J1299/L1299)*42, "")</f>
        <v/>
      </c>
      <c r="N1299" s="39">
        <f>IF(M1299&lt;&gt;"", M1299/10, "")</f>
        <v/>
      </c>
      <c r="O1299" s="39">
        <f>M1299</f>
        <v/>
      </c>
      <c r="P1299" s="39">
        <f>IF(AND(M1299&lt;&gt;"", J1299&lt;&gt;""), M1299-J1299, "")</f>
        <v/>
      </c>
      <c r="Q1299" s="41" t="inlineStr">
        <is>
          <t>Matched</t>
        </is>
      </c>
      <c r="R1299" s="21" t="inlineStr">
        <is>
          <t>Deductions: Oil: ₹35,125</t>
        </is>
      </c>
    </row>
    <row r="1300">
      <c r="A1300" s="26" t="n">
        <v>1299</v>
      </c>
      <c r="B1300" s="27" t="inlineStr">
        <is>
          <t>Hardik Agritrade Private Limited</t>
        </is>
      </c>
      <c r="C1300" s="27" t="inlineStr">
        <is>
          <t>INWDMSD27/1279 / PO:0442</t>
        </is>
      </c>
      <c r="D1300" s="26" t="inlineStr">
        <is>
          <t>15-07-2026</t>
        </is>
      </c>
      <c r="E1300" s="32" t="n">
        <v>9.68</v>
      </c>
      <c r="F1300" s="33" t="n">
        <v>96.8</v>
      </c>
      <c r="G1300" s="34" t="n">
        <v>774496.8</v>
      </c>
      <c r="H1300" s="34" t="n">
        <v>774496.8</v>
      </c>
      <c r="I1300" s="34" t="n">
        <v>27476.19600000004</v>
      </c>
      <c r="J1300" s="34">
        <f>IF(E1300&gt;0, (G1300-I1300)/E1300, "")</f>
        <v/>
      </c>
      <c r="K1300" s="34">
        <f>IF(F1300&gt;0, (G1300-I1300)/F1300, "")</f>
        <v/>
      </c>
      <c r="L1300" s="35" t="n">
        <v>40.34</v>
      </c>
      <c r="M1300" s="34">
        <f>IF(AND(ISNUMBER(L1300), L1300&gt;0), (J1300/L1300)*42, "")</f>
        <v/>
      </c>
      <c r="N1300" s="34">
        <f>IF(M1300&lt;&gt;"", M1300/10, "")</f>
        <v/>
      </c>
      <c r="O1300" s="34">
        <f>M1300</f>
        <v/>
      </c>
      <c r="P1300" s="34">
        <f>IF(AND(M1300&lt;&gt;"", J1300&lt;&gt;""), M1300-J1300, "")</f>
        <v/>
      </c>
      <c r="Q1300" s="41" t="inlineStr">
        <is>
          <t>Matched</t>
        </is>
      </c>
      <c r="R1300" s="27" t="inlineStr">
        <is>
          <t>Deductions: Oil: ₹27,476</t>
        </is>
      </c>
    </row>
    <row r="1301">
      <c r="A1301" s="20" t="n">
        <v>1300</v>
      </c>
      <c r="B1301" s="21" t="inlineStr">
        <is>
          <t>Hardik Agritrade Private Limited</t>
        </is>
      </c>
      <c r="C1301" s="21" t="inlineStr">
        <is>
          <t>INWDMSD27/1280 / PO:0442</t>
        </is>
      </c>
      <c r="D1301" s="20" t="inlineStr">
        <is>
          <t>15-07-2026</t>
        </is>
      </c>
      <c r="E1301" s="37" t="n">
        <v>9.640000000000001</v>
      </c>
      <c r="F1301" s="38" t="n">
        <v>96.40000000000001</v>
      </c>
      <c r="G1301" s="39" t="n">
        <v>771296.4</v>
      </c>
      <c r="H1301" s="39" t="n">
        <v>771296.4</v>
      </c>
      <c r="I1301" s="39" t="n">
        <v>32137.35</v>
      </c>
      <c r="J1301" s="39">
        <f>IF(E1301&gt;0, (G1301-I1301)/E1301, "")</f>
        <v/>
      </c>
      <c r="K1301" s="39">
        <f>IF(F1301&gt;0, (G1301-I1301)/F1301, "")</f>
        <v/>
      </c>
      <c r="L1301" s="40" t="n">
        <v>39.8</v>
      </c>
      <c r="M1301" s="39">
        <f>IF(AND(ISNUMBER(L1301), L1301&gt;0), (J1301/L1301)*42, "")</f>
        <v/>
      </c>
      <c r="N1301" s="39">
        <f>IF(M1301&lt;&gt;"", M1301/10, "")</f>
        <v/>
      </c>
      <c r="O1301" s="39">
        <f>M1301</f>
        <v/>
      </c>
      <c r="P1301" s="39">
        <f>IF(AND(M1301&lt;&gt;"", J1301&lt;&gt;""), M1301-J1301, "")</f>
        <v/>
      </c>
      <c r="Q1301" s="41" t="inlineStr">
        <is>
          <t>Matched</t>
        </is>
      </c>
      <c r="R1301" s="21" t="inlineStr">
        <is>
          <t>Deductions: Oil: ₹32,137</t>
        </is>
      </c>
    </row>
    <row r="1302">
      <c r="A1302" s="26" t="n">
        <v>1301</v>
      </c>
      <c r="B1302" s="27" t="inlineStr">
        <is>
          <t>Hardik Agritrade Private Limited</t>
        </is>
      </c>
      <c r="C1302" s="27" t="inlineStr">
        <is>
          <t>INWDMSD27/1281 / PO:0442</t>
        </is>
      </c>
      <c r="D1302" s="26" t="inlineStr">
        <is>
          <t>15-07-2026</t>
        </is>
      </c>
      <c r="E1302" s="32" t="n">
        <v>9.68</v>
      </c>
      <c r="F1302" s="33" t="n">
        <v>96.8</v>
      </c>
      <c r="G1302" s="34" t="n">
        <v>776097</v>
      </c>
      <c r="H1302" s="34" t="n">
        <v>776097</v>
      </c>
      <c r="I1302" s="34" t="n">
        <v>32971.74000000002</v>
      </c>
      <c r="J1302" s="34">
        <f>IF(E1302&gt;0, (G1302-I1302)/E1302, "")</f>
        <v/>
      </c>
      <c r="K1302" s="34">
        <f>IF(F1302&gt;0, (G1302-I1302)/F1302, "")</f>
        <v/>
      </c>
      <c r="L1302" s="35" t="n">
        <v>39.65</v>
      </c>
      <c r="M1302" s="34">
        <f>IF(AND(ISNUMBER(L1302), L1302&gt;0), (J1302/L1302)*42, "")</f>
        <v/>
      </c>
      <c r="N1302" s="34">
        <f>IF(M1302&lt;&gt;"", M1302/10, "")</f>
        <v/>
      </c>
      <c r="O1302" s="34">
        <f>M1302</f>
        <v/>
      </c>
      <c r="P1302" s="34">
        <f>IF(AND(M1302&lt;&gt;"", J1302&lt;&gt;""), M1302-J1302, "")</f>
        <v/>
      </c>
      <c r="Q1302" s="41" t="inlineStr">
        <is>
          <t>Matched</t>
        </is>
      </c>
      <c r="R1302" s="27" t="inlineStr">
        <is>
          <t>Deductions: Oil: ₹32,892, Shortage: ₹80</t>
        </is>
      </c>
    </row>
    <row r="1303">
      <c r="A1303" s="20" t="n">
        <v>1302</v>
      </c>
      <c r="B1303" s="21" t="inlineStr">
        <is>
          <t>Reyansh Agro Industries</t>
        </is>
      </c>
      <c r="C1303" s="21" t="inlineStr">
        <is>
          <t>INWDMSD27/1282 / PO:0461</t>
        </is>
      </c>
      <c r="D1303" s="20" t="inlineStr">
        <is>
          <t>15-07-2026</t>
        </is>
      </c>
      <c r="E1303" s="37" t="n">
        <v>8.859999999999999</v>
      </c>
      <c r="F1303" s="38" t="n">
        <v>88.59999999999999</v>
      </c>
      <c r="G1303" s="39" t="n">
        <v>714204.6</v>
      </c>
      <c r="H1303" s="39" t="n">
        <v>714204.6</v>
      </c>
      <c r="I1303" s="39" t="n">
        <v>29758.525</v>
      </c>
      <c r="J1303" s="39">
        <f>IF(E1303&gt;0, (G1303-I1303)/E1303, "")</f>
        <v/>
      </c>
      <c r="K1303" s="39">
        <f>IF(F1303&gt;0, (G1303-I1303)/F1303, "")</f>
        <v/>
      </c>
      <c r="L1303" s="40" t="n">
        <v>39.86</v>
      </c>
      <c r="M1303" s="39">
        <f>IF(AND(ISNUMBER(L1303), L1303&gt;0), (J1303/L1303)*42, "")</f>
        <v/>
      </c>
      <c r="N1303" s="39">
        <f>IF(M1303&lt;&gt;"", M1303/10, "")</f>
        <v/>
      </c>
      <c r="O1303" s="39">
        <f>M1303</f>
        <v/>
      </c>
      <c r="P1303" s="39">
        <f>IF(AND(M1303&lt;&gt;"", J1303&lt;&gt;""), M1303-J1303, "")</f>
        <v/>
      </c>
      <c r="Q1303" s="41" t="inlineStr">
        <is>
          <t>Matched</t>
        </is>
      </c>
      <c r="R1303" s="21" t="inlineStr">
        <is>
          <t>Deductions: Oil: ₹29,759</t>
        </is>
      </c>
    </row>
    <row r="1304">
      <c r="A1304" s="26" t="n">
        <v>1303</v>
      </c>
      <c r="B1304" s="27" t="inlineStr">
        <is>
          <t>Reyansh Agro Industries</t>
        </is>
      </c>
      <c r="C1304" s="27" t="inlineStr">
        <is>
          <t>INWDMSD27/1283 / PO:0461</t>
        </is>
      </c>
      <c r="D1304" s="26" t="inlineStr">
        <is>
          <t>15-07-2026</t>
        </is>
      </c>
      <c r="E1304" s="32" t="n">
        <v>8.959999999999999</v>
      </c>
      <c r="F1304" s="33" t="n">
        <v>89.59999999999999</v>
      </c>
      <c r="G1304" s="34" t="n">
        <v>723877.8</v>
      </c>
      <c r="H1304" s="34" t="n">
        <v>723877.8</v>
      </c>
      <c r="I1304" s="34" t="n">
        <v>36182.7581428572</v>
      </c>
      <c r="J1304" s="34">
        <f>IF(E1304&gt;0, (G1304-I1304)/E1304, "")</f>
        <v/>
      </c>
      <c r="K1304" s="34">
        <f>IF(F1304&gt;0, (G1304-I1304)/F1304, "")</f>
        <v/>
      </c>
      <c r="L1304" s="35" t="n">
        <v>39.68</v>
      </c>
      <c r="M1304" s="34">
        <f>IF(AND(ISNUMBER(L1304), L1304&gt;0), (J1304/L1304)*42, "")</f>
        <v/>
      </c>
      <c r="N1304" s="34">
        <f>IF(M1304&lt;&gt;"", M1304/10, "")</f>
        <v/>
      </c>
      <c r="O1304" s="34">
        <f>M1304</f>
        <v/>
      </c>
      <c r="P1304" s="34">
        <f>IF(AND(M1304&lt;&gt;"", J1304&lt;&gt;""), M1304-J1304, "")</f>
        <v/>
      </c>
      <c r="Q1304" s="41" t="inlineStr">
        <is>
          <t>Matched</t>
        </is>
      </c>
      <c r="R1304" s="27" t="inlineStr">
        <is>
          <t>Deductions: Oil: ₹36,022, Shortage: ₹161</t>
        </is>
      </c>
    </row>
    <row r="1305">
      <c r="A1305" s="20" t="n">
        <v>1304</v>
      </c>
      <c r="B1305" s="21" t="inlineStr">
        <is>
          <t>Hardik Agritrade Private Limited</t>
        </is>
      </c>
      <c r="C1305" s="21" t="inlineStr">
        <is>
          <t>INWDMSD27/1284 / PO:0442</t>
        </is>
      </c>
      <c r="D1305" s="20" t="inlineStr">
        <is>
          <t>15-07-2026</t>
        </is>
      </c>
      <c r="E1305" s="37" t="n">
        <v>9.629999999999999</v>
      </c>
      <c r="F1305" s="38" t="n">
        <v>96.3</v>
      </c>
      <c r="G1305" s="39" t="n">
        <v>771296.4</v>
      </c>
      <c r="H1305" s="39" t="n">
        <v>771296.4</v>
      </c>
      <c r="I1305" s="39" t="n">
        <v>40952.16599999995</v>
      </c>
      <c r="J1305" s="39">
        <f>IF(E1305&gt;0, (G1305-I1305)/E1305, "")</f>
        <v/>
      </c>
      <c r="K1305" s="39">
        <f>IF(F1305&gt;0, (G1305-I1305)/F1305, "")</f>
        <v/>
      </c>
      <c r="L1305" s="40" t="n">
        <v>39.48</v>
      </c>
      <c r="M1305" s="39">
        <f>IF(AND(ISNUMBER(L1305), L1305&gt;0), (J1305/L1305)*42, "")</f>
        <v/>
      </c>
      <c r="N1305" s="39">
        <f>IF(M1305&lt;&gt;"", M1305/10, "")</f>
        <v/>
      </c>
      <c r="O1305" s="39">
        <f>M1305</f>
        <v/>
      </c>
      <c r="P1305" s="39">
        <f>IF(AND(M1305&lt;&gt;"", J1305&lt;&gt;""), M1305-J1305, "")</f>
        <v/>
      </c>
      <c r="Q1305" s="41" t="inlineStr">
        <is>
          <t>Matched</t>
        </is>
      </c>
      <c r="R1305" s="21" t="inlineStr">
        <is>
          <t>Deductions: Oil: ₹40,952</t>
        </is>
      </c>
    </row>
    <row r="1306">
      <c r="A1306" s="26" t="n">
        <v>1305</v>
      </c>
      <c r="B1306" s="27" t="inlineStr">
        <is>
          <t>Reyansh Agro Industries</t>
        </is>
      </c>
      <c r="C1306" s="27" t="inlineStr">
        <is>
          <t>INWDMSD27/1285 / PO:0461</t>
        </is>
      </c>
      <c r="D1306" s="26" t="inlineStr">
        <is>
          <t>15-07-2026</t>
        </is>
      </c>
      <c r="E1306" s="32" t="n">
        <v>8.959999999999999</v>
      </c>
      <c r="F1306" s="33" t="n">
        <v>89.59999999999999</v>
      </c>
      <c r="G1306" s="34" t="n">
        <v>723877.8</v>
      </c>
      <c r="H1306" s="34" t="n">
        <v>723877.8</v>
      </c>
      <c r="I1306" s="34" t="n">
        <v>45662.11028571431</v>
      </c>
      <c r="J1306" s="34">
        <f>IF(E1306&gt;0, (G1306-I1306)/E1306, "")</f>
        <v/>
      </c>
      <c r="K1306" s="34">
        <f>IF(F1306&gt;0, (G1306-I1306)/F1306, "")</f>
        <v/>
      </c>
      <c r="L1306" s="35" t="n">
        <v>39.08</v>
      </c>
      <c r="M1306" s="34">
        <f>IF(AND(ISNUMBER(L1306), L1306&gt;0), (J1306/L1306)*42, "")</f>
        <v/>
      </c>
      <c r="N1306" s="34">
        <f>IF(M1306&lt;&gt;"", M1306/10, "")</f>
        <v/>
      </c>
      <c r="O1306" s="34">
        <f>M1306</f>
        <v/>
      </c>
      <c r="P1306" s="34">
        <f>IF(AND(M1306&lt;&gt;"", J1306&lt;&gt;""), M1306-J1306, "")</f>
        <v/>
      </c>
      <c r="Q1306" s="41" t="inlineStr">
        <is>
          <t>Matched</t>
        </is>
      </c>
      <c r="R1306" s="27" t="inlineStr">
        <is>
          <t>Deductions: Oil: ₹45,501, Shortage: ₹161</t>
        </is>
      </c>
    </row>
    <row r="1307">
      <c r="A1307" s="20" t="n">
        <v>1306</v>
      </c>
      <c r="B1307" s="21" t="inlineStr">
        <is>
          <t>Reyansh Agro Industries</t>
        </is>
      </c>
      <c r="C1307" s="21" t="inlineStr">
        <is>
          <t>INWDMSD27/1286 / PO:0461</t>
        </is>
      </c>
      <c r="D1307" s="20" t="inlineStr">
        <is>
          <t>15-07-2026</t>
        </is>
      </c>
      <c r="E1307" s="37" t="n">
        <v>8.890000000000001</v>
      </c>
      <c r="F1307" s="38" t="n">
        <v>88.90000000000001</v>
      </c>
      <c r="G1307" s="39" t="n">
        <v>716622.9</v>
      </c>
      <c r="H1307" s="39" t="n">
        <v>716622.9</v>
      </c>
      <c r="I1307" s="39" t="n">
        <v>44874.24350000005</v>
      </c>
      <c r="J1307" s="39">
        <f>IF(E1307&gt;0, (G1307-I1307)/E1307, "")</f>
        <v/>
      </c>
      <c r="K1307" s="39">
        <f>IF(F1307&gt;0, (G1307-I1307)/F1307, "")</f>
        <v/>
      </c>
      <c r="L1307" s="40" t="n">
        <v>38.94</v>
      </c>
      <c r="M1307" s="39">
        <f>IF(AND(ISNUMBER(L1307), L1307&gt;0), (J1307/L1307)*42, "")</f>
        <v/>
      </c>
      <c r="N1307" s="39">
        <f>IF(M1307&lt;&gt;"", M1307/10, "")</f>
        <v/>
      </c>
      <c r="O1307" s="39">
        <f>M1307</f>
        <v/>
      </c>
      <c r="P1307" s="39">
        <f>IF(AND(M1307&lt;&gt;"", J1307&lt;&gt;""), M1307-J1307, "")</f>
        <v/>
      </c>
      <c r="Q1307" s="41" t="inlineStr">
        <is>
          <t>Matched</t>
        </is>
      </c>
      <c r="R1307" s="21" t="inlineStr">
        <is>
          <t>Deductions: Oil: ₹44,874</t>
        </is>
      </c>
    </row>
    <row r="1308">
      <c r="A1308" s="26" t="n">
        <v>1307</v>
      </c>
      <c r="B1308" s="27" t="inlineStr">
        <is>
          <t>Hardik Agritrade Private Limited</t>
        </is>
      </c>
      <c r="C1308" s="27" t="inlineStr">
        <is>
          <t>INWDMSD27/1287 / PO:0442</t>
        </is>
      </c>
      <c r="D1308" s="26" t="inlineStr">
        <is>
          <t>15-07-2026</t>
        </is>
      </c>
      <c r="E1308" s="32" t="n">
        <v>9.609999999999999</v>
      </c>
      <c r="F1308" s="33" t="n">
        <v>96.09999999999999</v>
      </c>
      <c r="G1308" s="34" t="n">
        <v>769696.2</v>
      </c>
      <c r="H1308" s="34" t="n">
        <v>769696.2</v>
      </c>
      <c r="I1308" s="34" t="n">
        <v>44532.423</v>
      </c>
      <c r="J1308" s="34">
        <f>IF(E1308&gt;0, (G1308-I1308)/E1308, "")</f>
        <v/>
      </c>
      <c r="K1308" s="34">
        <f>IF(F1308&gt;0, (G1308-I1308)/F1308, "")</f>
        <v/>
      </c>
      <c r="L1308" s="35" t="n">
        <v>39.33</v>
      </c>
      <c r="M1308" s="34">
        <f>IF(AND(ISNUMBER(L1308), L1308&gt;0), (J1308/L1308)*42, "")</f>
        <v/>
      </c>
      <c r="N1308" s="34">
        <f>IF(M1308&lt;&gt;"", M1308/10, "")</f>
        <v/>
      </c>
      <c r="O1308" s="34">
        <f>M1308</f>
        <v/>
      </c>
      <c r="P1308" s="34">
        <f>IF(AND(M1308&lt;&gt;"", J1308&lt;&gt;""), M1308-J1308, "")</f>
        <v/>
      </c>
      <c r="Q1308" s="41" t="inlineStr">
        <is>
          <t>Matched</t>
        </is>
      </c>
      <c r="R1308" s="27" t="inlineStr">
        <is>
          <t>Deductions: Oil: ₹44,532</t>
        </is>
      </c>
    </row>
    <row r="1309">
      <c r="A1309" s="20" t="n">
        <v>1308</v>
      </c>
      <c r="B1309" s="21" t="inlineStr">
        <is>
          <t>Hardik Agritrade Private Limited</t>
        </is>
      </c>
      <c r="C1309" s="21" t="inlineStr">
        <is>
          <t>INWDMSD27/1288 / PO:0442</t>
        </is>
      </c>
      <c r="D1309" s="20" t="inlineStr">
        <is>
          <t>15-07-2026</t>
        </is>
      </c>
      <c r="E1309" s="37" t="n">
        <v>9.540000000000001</v>
      </c>
      <c r="F1309" s="38" t="n">
        <v>95.40000000000001</v>
      </c>
      <c r="G1309" s="39" t="n">
        <v>764895.6</v>
      </c>
      <c r="H1309" s="39" t="n">
        <v>764895.6</v>
      </c>
      <c r="I1309" s="39" t="n">
        <v>40328.08800000002</v>
      </c>
      <c r="J1309" s="39">
        <f>IF(E1309&gt;0, (G1309-I1309)/E1309, "")</f>
        <v/>
      </c>
      <c r="K1309" s="39">
        <f>IF(F1309&gt;0, (G1309-I1309)/F1309, "")</f>
        <v/>
      </c>
      <c r="L1309" s="40" t="n">
        <v>39.51</v>
      </c>
      <c r="M1309" s="39">
        <f>IF(AND(ISNUMBER(L1309), L1309&gt;0), (J1309/L1309)*42, "")</f>
        <v/>
      </c>
      <c r="N1309" s="39">
        <f>IF(M1309&lt;&gt;"", M1309/10, "")</f>
        <v/>
      </c>
      <c r="O1309" s="39">
        <f>M1309</f>
        <v/>
      </c>
      <c r="P1309" s="39">
        <f>IF(AND(M1309&lt;&gt;"", J1309&lt;&gt;""), M1309-J1309, "")</f>
        <v/>
      </c>
      <c r="Q1309" s="41" t="inlineStr">
        <is>
          <t>Matched</t>
        </is>
      </c>
      <c r="R1309" s="21" t="inlineStr">
        <is>
          <t>Deductions: Oil: ₹40,248, Shortage: ₹80</t>
        </is>
      </c>
    </row>
    <row r="1310">
      <c r="A1310" s="26" t="n">
        <v>1309</v>
      </c>
      <c r="B1310" s="27" t="inlineStr">
        <is>
          <t>Reyansh Agro Industries</t>
        </is>
      </c>
      <c r="C1310" s="27" t="inlineStr">
        <is>
          <t>INWDMSD27/1289 / PO:0461</t>
        </is>
      </c>
      <c r="D1310" s="26" t="inlineStr">
        <is>
          <t>15-07-2026</t>
        </is>
      </c>
      <c r="E1310" s="32" t="n">
        <v>8.959999999999999</v>
      </c>
      <c r="F1310" s="33" t="n">
        <v>89.59999999999999</v>
      </c>
      <c r="G1310" s="34" t="n">
        <v>722265.6</v>
      </c>
      <c r="H1310" s="34" t="n">
        <v>722265.6</v>
      </c>
      <c r="I1310" s="34" t="n">
        <v>37832.96000000005</v>
      </c>
      <c r="J1310" s="34">
        <f>IF(E1310&gt;0, (G1310-I1310)/E1310, "")</f>
        <v/>
      </c>
      <c r="K1310" s="34">
        <f>IF(F1310&gt;0, (G1310-I1310)/F1310, "")</f>
        <v/>
      </c>
      <c r="L1310" s="35" t="n">
        <v>39.53</v>
      </c>
      <c r="M1310" s="34">
        <f>IF(AND(ISNUMBER(L1310), L1310&gt;0), (J1310/L1310)*42, "")</f>
        <v/>
      </c>
      <c r="N1310" s="34">
        <f>IF(M1310&lt;&gt;"", M1310/10, "")</f>
        <v/>
      </c>
      <c r="O1310" s="34">
        <f>M1310</f>
        <v/>
      </c>
      <c r="P1310" s="34">
        <f>IF(AND(M1310&lt;&gt;"", J1310&lt;&gt;""), M1310-J1310, "")</f>
        <v/>
      </c>
      <c r="Q1310" s="41" t="inlineStr">
        <is>
          <t>Matched</t>
        </is>
      </c>
      <c r="R1310" s="27" t="inlineStr">
        <is>
          <t>Deductions: Oil: ₹37,833</t>
        </is>
      </c>
    </row>
    <row r="1311">
      <c r="A1311" s="20" t="n">
        <v>1310</v>
      </c>
      <c r="B1311" s="21" t="inlineStr">
        <is>
          <t>Hardik Agritrade Private Limited</t>
        </is>
      </c>
      <c r="C1311" s="21" t="inlineStr">
        <is>
          <t>INWDMSD27/1290 / PO:0442</t>
        </is>
      </c>
      <c r="D1311" s="20" t="inlineStr">
        <is>
          <t>15-07-2026</t>
        </is>
      </c>
      <c r="E1311" s="37" t="n">
        <v>9.65</v>
      </c>
      <c r="F1311" s="38" t="n">
        <v>96.5</v>
      </c>
      <c r="G1311" s="39" t="n">
        <v>772096.5</v>
      </c>
      <c r="H1311" s="39" t="n">
        <v>772096.5</v>
      </c>
      <c r="I1311" s="39" t="n">
        <v>26288.0475</v>
      </c>
      <c r="J1311" s="39">
        <f>IF(E1311&gt;0, (G1311-I1311)/E1311, "")</f>
        <v/>
      </c>
      <c r="K1311" s="39">
        <f>IF(F1311&gt;0, (G1311-I1311)/F1311, "")</f>
        <v/>
      </c>
      <c r="L1311" s="40" t="n">
        <v>40.06</v>
      </c>
      <c r="M1311" s="39">
        <f>IF(AND(ISNUMBER(L1311), L1311&gt;0), (J1311/L1311)*42, "")</f>
        <v/>
      </c>
      <c r="N1311" s="39">
        <f>IF(M1311&lt;&gt;"", M1311/10, "")</f>
        <v/>
      </c>
      <c r="O1311" s="39">
        <f>M1311</f>
        <v/>
      </c>
      <c r="P1311" s="39">
        <f>IF(AND(M1311&lt;&gt;"", J1311&lt;&gt;""), M1311-J1311, "")</f>
        <v/>
      </c>
      <c r="Q1311" s="41" t="inlineStr">
        <is>
          <t>Matched</t>
        </is>
      </c>
      <c r="R1311" s="21" t="inlineStr">
        <is>
          <t>Deductions: Oil: ₹26,288</t>
        </is>
      </c>
    </row>
    <row r="1312">
      <c r="A1312" s="26" t="n">
        <v>1311</v>
      </c>
      <c r="B1312" s="27" t="inlineStr">
        <is>
          <t>Reyansh Agro Industries</t>
        </is>
      </c>
      <c r="C1312" s="27" t="inlineStr">
        <is>
          <t>INWDMSD27/1293 / PO:0461</t>
        </is>
      </c>
      <c r="D1312" s="26" t="inlineStr">
        <is>
          <t>16-07-2026</t>
        </is>
      </c>
      <c r="E1312" s="32" t="n">
        <v>9.199999999999999</v>
      </c>
      <c r="F1312" s="33" t="n">
        <v>92</v>
      </c>
      <c r="G1312" s="34" t="n">
        <v>740805.9</v>
      </c>
      <c r="H1312" s="34" t="n">
        <v>740805.9</v>
      </c>
      <c r="I1312" s="34" t="n">
        <v>28044.79478571434</v>
      </c>
      <c r="J1312" s="34">
        <f>IF(E1312&gt;0, (G1312-I1312)/E1312, "")</f>
        <v/>
      </c>
      <c r="K1312" s="34">
        <f>IF(F1312&gt;0, (G1312-I1312)/F1312, "")</f>
        <v/>
      </c>
      <c r="L1312" s="35" t="n">
        <v>40.18</v>
      </c>
      <c r="M1312" s="34">
        <f>IF(AND(ISNUMBER(L1312), L1312&gt;0), (J1312/L1312)*42, "")</f>
        <v/>
      </c>
      <c r="N1312" s="34">
        <f>IF(M1312&lt;&gt;"", M1312/10, "")</f>
        <v/>
      </c>
      <c r="O1312" s="34">
        <f>M1312</f>
        <v/>
      </c>
      <c r="P1312" s="34">
        <f>IF(AND(M1312&lt;&gt;"", J1312&lt;&gt;""), M1312-J1312, "")</f>
        <v/>
      </c>
      <c r="Q1312" s="41" t="inlineStr">
        <is>
          <t>Matched</t>
        </is>
      </c>
      <c r="R1312" s="27" t="inlineStr">
        <is>
          <t>Deductions: Oil: ₹28,045</t>
        </is>
      </c>
    </row>
    <row r="1313">
      <c r="A1313" s="20" t="n">
        <v>1312</v>
      </c>
      <c r="B1313" s="21" t="inlineStr">
        <is>
          <t>Mittal Trading Company</t>
        </is>
      </c>
      <c r="C1313" s="21" t="inlineStr">
        <is>
          <t>INWDMSD27/1291 / PO:0464</t>
        </is>
      </c>
      <c r="D1313" s="20" t="inlineStr">
        <is>
          <t>16-07-2026</t>
        </is>
      </c>
      <c r="E1313" s="37" t="n">
        <v>15.23</v>
      </c>
      <c r="F1313" s="38" t="n">
        <v>152.3</v>
      </c>
      <c r="G1313" s="39" t="n">
        <v>1238250</v>
      </c>
      <c r="H1313" s="39" t="n">
        <v>1238250</v>
      </c>
      <c r="I1313" s="39" t="n">
        <v>80914.91785714279</v>
      </c>
      <c r="J1313" s="39">
        <f>IF(E1313&gt;0, (G1313-I1313)/E1313, "")</f>
        <v/>
      </c>
      <c r="K1313" s="39">
        <f>IF(F1313&gt;0, (G1313-I1313)/F1313, "")</f>
        <v/>
      </c>
      <c r="L1313" s="40" t="n">
        <v>39.74</v>
      </c>
      <c r="M1313" s="39">
        <f>IF(AND(ISNUMBER(L1313), L1313&gt;0), (J1313/L1313)*42, "")</f>
        <v/>
      </c>
      <c r="N1313" s="39">
        <f>IF(M1313&lt;&gt;"", M1313/10, "")</f>
        <v/>
      </c>
      <c r="O1313" s="39">
        <f>M1313</f>
        <v/>
      </c>
      <c r="P1313" s="39">
        <f>IF(AND(M1313&lt;&gt;"", J1313&lt;&gt;""), M1313-J1313, "")</f>
        <v/>
      </c>
      <c r="Q1313" s="41" t="inlineStr">
        <is>
          <t>Matched</t>
        </is>
      </c>
      <c r="R1313" s="21" t="inlineStr">
        <is>
          <t>Deductions: Oil: ₹66,630, Shortage: ₹812, Bardana: ₹2,700, Moisture: ₹8,668</t>
        </is>
      </c>
    </row>
    <row r="1314">
      <c r="A1314" s="26" t="n">
        <v>1313</v>
      </c>
      <c r="B1314" s="27" t="inlineStr">
        <is>
          <t>Farmart Service Pvt Ltd</t>
        </is>
      </c>
      <c r="C1314" s="27" t="inlineStr">
        <is>
          <t>INWDMSD27/1292 / PO:0455</t>
        </is>
      </c>
      <c r="D1314" s="26" t="inlineStr">
        <is>
          <t>16-07-2026</t>
        </is>
      </c>
      <c r="E1314" s="32" t="n">
        <v>24.05</v>
      </c>
      <c r="F1314" s="33" t="n">
        <v>240.5</v>
      </c>
      <c r="G1314" s="34" t="n">
        <v>1927200</v>
      </c>
      <c r="H1314" s="34" t="n">
        <v>1927200</v>
      </c>
      <c r="I1314" s="34" t="n">
        <v>136092.6628571427</v>
      </c>
      <c r="J1314" s="34">
        <f>IF(E1314&gt;0, (G1314-I1314)/E1314, "")</f>
        <v/>
      </c>
      <c r="K1314" s="34">
        <f>IF(F1314&gt;0, (G1314-I1314)/F1314, "")</f>
        <v/>
      </c>
      <c r="L1314" s="35" t="n">
        <v>39.7</v>
      </c>
      <c r="M1314" s="34">
        <f>IF(AND(ISNUMBER(L1314), L1314&gt;0), (J1314/L1314)*42, "")</f>
        <v/>
      </c>
      <c r="N1314" s="34">
        <f>IF(M1314&lt;&gt;"", M1314/10, "")</f>
        <v/>
      </c>
      <c r="O1314" s="34">
        <f>M1314</f>
        <v/>
      </c>
      <c r="P1314" s="34">
        <f>IF(AND(M1314&lt;&gt;"", J1314&lt;&gt;""), M1314-J1314, "")</f>
        <v/>
      </c>
      <c r="Q1314" s="41" t="inlineStr">
        <is>
          <t>Matched</t>
        </is>
      </c>
      <c r="R1314" s="27" t="inlineStr">
        <is>
          <t>Deductions: Oil: ₹105,537, Shortage: ₹3,200, Bardana: ₹5,000, Moisture: ₹17,345</t>
        </is>
      </c>
    </row>
    <row r="1315">
      <c r="A1315" s="20" t="n">
        <v>1314</v>
      </c>
      <c r="B1315" s="21" t="inlineStr">
        <is>
          <t>Reyansh Agro Industries</t>
        </is>
      </c>
      <c r="C1315" s="21" t="inlineStr">
        <is>
          <t>INWDMSD27/1294 / PO:0461</t>
        </is>
      </c>
      <c r="D1315" s="20" t="inlineStr">
        <is>
          <t>16-07-2026</t>
        </is>
      </c>
      <c r="E1315" s="37" t="n">
        <v>9.24</v>
      </c>
      <c r="F1315" s="38" t="n">
        <v>92.40000000000001</v>
      </c>
      <c r="G1315" s="39" t="n">
        <v>744836.4</v>
      </c>
      <c r="H1315" s="39" t="n">
        <v>744836.4</v>
      </c>
      <c r="I1315" s="39" t="n">
        <v>32630.92800000006</v>
      </c>
      <c r="J1315" s="39">
        <f>IF(E1315&gt;0, (G1315-I1315)/E1315, "")</f>
        <v/>
      </c>
      <c r="K1315" s="39">
        <f>IF(F1315&gt;0, (G1315-I1315)/F1315, "")</f>
        <v/>
      </c>
      <c r="L1315" s="40" t="n">
        <v>39.66</v>
      </c>
      <c r="M1315" s="39">
        <f>IF(AND(ISNUMBER(L1315), L1315&gt;0), (J1315/L1315)*42, "")</f>
        <v/>
      </c>
      <c r="N1315" s="39">
        <f>IF(M1315&lt;&gt;"", M1315/10, "")</f>
        <v/>
      </c>
      <c r="O1315" s="39">
        <f>M1315</f>
        <v/>
      </c>
      <c r="P1315" s="39">
        <f>IF(AND(M1315&lt;&gt;"", J1315&lt;&gt;""), M1315-J1315, "")</f>
        <v/>
      </c>
      <c r="Q1315" s="41" t="inlineStr">
        <is>
          <t>Matched</t>
        </is>
      </c>
      <c r="R1315" s="21" t="inlineStr">
        <is>
          <t>Deductions: Oil: ₹32,631</t>
        </is>
      </c>
    </row>
    <row r="1316">
      <c r="A1316" s="26" t="n">
        <v>1315</v>
      </c>
      <c r="B1316" s="27" t="inlineStr">
        <is>
          <t>Hardik Agritrade Private Limited</t>
        </is>
      </c>
      <c r="C1316" s="27" t="inlineStr">
        <is>
          <t>INWDMSD27/1295 / PO:0442</t>
        </is>
      </c>
      <c r="D1316" s="26" t="inlineStr">
        <is>
          <t>16-07-2026</t>
        </is>
      </c>
      <c r="E1316" s="32" t="n">
        <v>9.690000000000001</v>
      </c>
      <c r="F1316" s="33" t="n">
        <v>96.90000000000001</v>
      </c>
      <c r="G1316" s="34" t="n">
        <v>775296.9</v>
      </c>
      <c r="H1316" s="34" t="n">
        <v>775296.9</v>
      </c>
      <c r="I1316" s="34" t="n">
        <v>38764.84500000002</v>
      </c>
      <c r="J1316" s="34">
        <f>IF(E1316&gt;0, (G1316-I1316)/E1316, "")</f>
        <v/>
      </c>
      <c r="K1316" s="34">
        <f>IF(F1316&gt;0, (G1316-I1316)/F1316, "")</f>
        <v/>
      </c>
      <c r="L1316" s="35" t="n">
        <v>39.53</v>
      </c>
      <c r="M1316" s="34">
        <f>IF(AND(ISNUMBER(L1316), L1316&gt;0), (J1316/L1316)*42, "")</f>
        <v/>
      </c>
      <c r="N1316" s="34">
        <f>IF(M1316&lt;&gt;"", M1316/10, "")</f>
        <v/>
      </c>
      <c r="O1316" s="34">
        <f>M1316</f>
        <v/>
      </c>
      <c r="P1316" s="34">
        <f>IF(AND(M1316&lt;&gt;"", J1316&lt;&gt;""), M1316-J1316, "")</f>
        <v/>
      </c>
      <c r="Q1316" s="41" t="inlineStr">
        <is>
          <t>Matched</t>
        </is>
      </c>
      <c r="R1316" s="27" t="inlineStr">
        <is>
          <t>Deductions: Oil: ₹38,765</t>
        </is>
      </c>
    </row>
    <row r="1317">
      <c r="A1317" s="20" t="n">
        <v>1316</v>
      </c>
      <c r="B1317" s="21" t="inlineStr">
        <is>
          <t>Hardik Agritrade Private Limited</t>
        </is>
      </c>
      <c r="C1317" s="21" t="inlineStr">
        <is>
          <t>INWDMSD27/1296 / PO:0442</t>
        </is>
      </c>
      <c r="D1317" s="20" t="inlineStr">
        <is>
          <t>16-07-2026</t>
        </is>
      </c>
      <c r="E1317" s="37" t="n">
        <v>9.449999999999999</v>
      </c>
      <c r="F1317" s="38" t="n">
        <v>94.5</v>
      </c>
      <c r="G1317" s="39" t="n">
        <v>756094.5</v>
      </c>
      <c r="H1317" s="39" t="n">
        <v>756094.5</v>
      </c>
      <c r="I1317" s="39" t="n">
        <v>39244.90499999999</v>
      </c>
      <c r="J1317" s="39">
        <f>IF(E1317&gt;0, (G1317-I1317)/E1317, "")</f>
        <v/>
      </c>
      <c r="K1317" s="39">
        <f>IF(F1317&gt;0, (G1317-I1317)/F1317, "")</f>
        <v/>
      </c>
      <c r="L1317" s="40" t="n">
        <v>39.56</v>
      </c>
      <c r="M1317" s="39">
        <f>IF(AND(ISNUMBER(L1317), L1317&gt;0), (J1317/L1317)*42, "")</f>
        <v/>
      </c>
      <c r="N1317" s="39">
        <f>IF(M1317&lt;&gt;"", M1317/10, "")</f>
        <v/>
      </c>
      <c r="O1317" s="39">
        <f>M1317</f>
        <v/>
      </c>
      <c r="P1317" s="39">
        <f>IF(AND(M1317&lt;&gt;"", J1317&lt;&gt;""), M1317-J1317, "")</f>
        <v/>
      </c>
      <c r="Q1317" s="41" t="inlineStr">
        <is>
          <t>Matched</t>
        </is>
      </c>
      <c r="R1317" s="21" t="inlineStr">
        <is>
          <t>Deductions: Oil: ₹39,245</t>
        </is>
      </c>
    </row>
    <row r="1318">
      <c r="A1318" s="26" t="n">
        <v>1317</v>
      </c>
      <c r="B1318" s="27" t="inlineStr">
        <is>
          <t>Reyansh Agro Industries</t>
        </is>
      </c>
      <c r="C1318" s="27" t="inlineStr">
        <is>
          <t>INWDMSD27/1297 / PO:0461</t>
        </is>
      </c>
      <c r="D1318" s="26" t="inlineStr">
        <is>
          <t>16-07-2026</t>
        </is>
      </c>
      <c r="E1318" s="32" t="n">
        <v>9.26</v>
      </c>
      <c r="F1318" s="33" t="n">
        <v>92.59999999999999</v>
      </c>
      <c r="G1318" s="34" t="n">
        <v>745642.5</v>
      </c>
      <c r="H1318" s="34" t="n">
        <v>745642.5</v>
      </c>
      <c r="I1318" s="34" t="n">
        <v>38524.86250000003</v>
      </c>
      <c r="J1318" s="34">
        <f>IF(E1318&gt;0, (G1318-I1318)/E1318, "")</f>
        <v/>
      </c>
      <c r="K1318" s="34">
        <f>IF(F1318&gt;0, (G1318-I1318)/F1318, "")</f>
        <v/>
      </c>
      <c r="L1318" s="35" t="n">
        <v>39.47</v>
      </c>
      <c r="M1318" s="34">
        <f>IF(AND(ISNUMBER(L1318), L1318&gt;0), (J1318/L1318)*42, "")</f>
        <v/>
      </c>
      <c r="N1318" s="34">
        <f>IF(M1318&lt;&gt;"", M1318/10, "")</f>
        <v/>
      </c>
      <c r="O1318" s="34">
        <f>M1318</f>
        <v/>
      </c>
      <c r="P1318" s="34">
        <f>IF(AND(M1318&lt;&gt;"", J1318&lt;&gt;""), M1318-J1318, "")</f>
        <v/>
      </c>
      <c r="Q1318" s="41" t="inlineStr">
        <is>
          <t>Matched</t>
        </is>
      </c>
      <c r="R1318" s="27" t="inlineStr">
        <is>
          <t>Deductions: Oil: ₹38,525</t>
        </is>
      </c>
    </row>
    <row r="1319">
      <c r="A1319" s="20" t="n">
        <v>1318</v>
      </c>
      <c r="B1319" s="21" t="inlineStr">
        <is>
          <t>Reyansh Agro Industries</t>
        </is>
      </c>
      <c r="C1319" s="21" t="inlineStr">
        <is>
          <t>INWDMSD27/1298 / PO:0461</t>
        </is>
      </c>
      <c r="D1319" s="20" t="inlineStr">
        <is>
          <t>16-07-2026</t>
        </is>
      </c>
      <c r="E1319" s="37" t="n">
        <v>9.23</v>
      </c>
      <c r="F1319" s="38" t="n">
        <v>92.3</v>
      </c>
      <c r="G1319" s="39" t="n">
        <v>744836.4</v>
      </c>
      <c r="H1319" s="39" t="n">
        <v>744836.4</v>
      </c>
      <c r="I1319" s="39" t="n">
        <v>37064.47800000006</v>
      </c>
      <c r="J1319" s="39">
        <f>IF(E1319&gt;0, (G1319-I1319)/E1319, "")</f>
        <v/>
      </c>
      <c r="K1319" s="39">
        <f>IF(F1319&gt;0, (G1319-I1319)/F1319, "")</f>
        <v/>
      </c>
      <c r="L1319" s="40" t="n">
        <v>39.59</v>
      </c>
      <c r="M1319" s="39">
        <f>IF(AND(ISNUMBER(L1319), L1319&gt;0), (J1319/L1319)*42, "")</f>
        <v/>
      </c>
      <c r="N1319" s="39">
        <f>IF(M1319&lt;&gt;"", M1319/10, "")</f>
        <v/>
      </c>
      <c r="O1319" s="39">
        <f>M1319</f>
        <v/>
      </c>
      <c r="P1319" s="39">
        <f>IF(AND(M1319&lt;&gt;"", J1319&lt;&gt;""), M1319-J1319, "")</f>
        <v/>
      </c>
      <c r="Q1319" s="41" t="inlineStr">
        <is>
          <t>Matched</t>
        </is>
      </c>
      <c r="R1319" s="21" t="inlineStr">
        <is>
          <t>Deductions: Oil: ₹37,064</t>
        </is>
      </c>
    </row>
    <row r="1320">
      <c r="A1320" s="26" t="n">
        <v>1319</v>
      </c>
      <c r="B1320" s="27" t="inlineStr">
        <is>
          <t>Hardik Agritrade Private Limited</t>
        </is>
      </c>
      <c r="C1320" s="27" t="inlineStr">
        <is>
          <t>INWDMSD27/1300 / PO:0442</t>
        </is>
      </c>
      <c r="D1320" s="26" t="inlineStr">
        <is>
          <t>16-07-2026</t>
        </is>
      </c>
      <c r="E1320" s="32" t="n">
        <v>9.440000000000001</v>
      </c>
      <c r="F1320" s="33" t="n">
        <v>94.40000000000001</v>
      </c>
      <c r="G1320" s="34" t="n">
        <v>756094.5</v>
      </c>
      <c r="H1320" s="34" t="n">
        <v>756094.5</v>
      </c>
      <c r="I1320" s="34" t="n">
        <v>36544.56750000002</v>
      </c>
      <c r="J1320" s="34">
        <f>IF(E1320&gt;0, (G1320-I1320)/E1320, "")</f>
        <v/>
      </c>
      <c r="K1320" s="34">
        <f>IF(F1320&gt;0, (G1320-I1320)/F1320, "")</f>
        <v/>
      </c>
      <c r="L1320" s="35" t="n">
        <v>39.57</v>
      </c>
      <c r="M1320" s="34">
        <f>IF(AND(ISNUMBER(L1320), L1320&gt;0), (J1320/L1320)*42, "")</f>
        <v/>
      </c>
      <c r="N1320" s="34">
        <f>IF(M1320&lt;&gt;"", M1320/10, "")</f>
        <v/>
      </c>
      <c r="O1320" s="34">
        <f>M1320</f>
        <v/>
      </c>
      <c r="P1320" s="34">
        <f>IF(AND(M1320&lt;&gt;"", J1320&lt;&gt;""), M1320-J1320, "")</f>
        <v/>
      </c>
      <c r="Q1320" s="41" t="inlineStr">
        <is>
          <t>Matched</t>
        </is>
      </c>
      <c r="R1320" s="27" t="inlineStr">
        <is>
          <t>Deductions: Oil: ₹36,545</t>
        </is>
      </c>
    </row>
    <row r="1321">
      <c r="A1321" s="20" t="n">
        <v>1320</v>
      </c>
      <c r="B1321" s="21" t="inlineStr">
        <is>
          <t>Hardik Agritrade Private Limited</t>
        </is>
      </c>
      <c r="C1321" s="21" t="inlineStr">
        <is>
          <t>INWDMSD27/1301 / PO:0442</t>
        </is>
      </c>
      <c r="D1321" s="20" t="inlineStr">
        <is>
          <t>16-07-2026</t>
        </is>
      </c>
      <c r="E1321" s="37" t="n">
        <v>9.43</v>
      </c>
      <c r="F1321" s="38" t="n">
        <v>94.3</v>
      </c>
      <c r="G1321" s="39" t="n">
        <v>755294.4</v>
      </c>
      <c r="H1321" s="39" t="n">
        <v>755294.4</v>
      </c>
      <c r="I1321" s="39" t="n">
        <v>46396.65599999997</v>
      </c>
      <c r="J1321" s="39">
        <f>IF(E1321&gt;0, (G1321-I1321)/E1321, "")</f>
        <v/>
      </c>
      <c r="K1321" s="39">
        <f>IF(F1321&gt;0, (G1321-I1321)/F1321, "")</f>
        <v/>
      </c>
      <c r="L1321" s="40" t="n">
        <v>39.33</v>
      </c>
      <c r="M1321" s="39">
        <f>IF(AND(ISNUMBER(L1321), L1321&gt;0), (J1321/L1321)*42, "")</f>
        <v/>
      </c>
      <c r="N1321" s="39">
        <f>IF(M1321&lt;&gt;"", M1321/10, "")</f>
        <v/>
      </c>
      <c r="O1321" s="39">
        <f>M1321</f>
        <v/>
      </c>
      <c r="P1321" s="39">
        <f>IF(AND(M1321&lt;&gt;"", J1321&lt;&gt;""), M1321-J1321, "")</f>
        <v/>
      </c>
      <c r="Q1321" s="41" t="inlineStr">
        <is>
          <t>Matched</t>
        </is>
      </c>
      <c r="R1321" s="21" t="inlineStr">
        <is>
          <t>Deductions: Oil: ₹46,397</t>
        </is>
      </c>
    </row>
    <row r="1322">
      <c r="A1322" s="26" t="n">
        <v>1321</v>
      </c>
      <c r="B1322" s="27" t="inlineStr">
        <is>
          <t>Reyansh Agro Industries</t>
        </is>
      </c>
      <c r="C1322" s="27" t="inlineStr">
        <is>
          <t>INWDMSD27/1299 / PO:0461</t>
        </is>
      </c>
      <c r="D1322" s="26" t="inlineStr">
        <is>
          <t>16-07-2026</t>
        </is>
      </c>
      <c r="E1322" s="32" t="n">
        <v>9.17</v>
      </c>
      <c r="F1322" s="33" t="n">
        <v>91.7</v>
      </c>
      <c r="G1322" s="34" t="n">
        <v>739193.7</v>
      </c>
      <c r="H1322" s="34" t="n">
        <v>739193.7</v>
      </c>
      <c r="I1322" s="34" t="n">
        <v>35375.69849999996</v>
      </c>
      <c r="J1322" s="34">
        <f>IF(E1322&gt;0, (G1322-I1322)/E1322, "")</f>
        <v/>
      </c>
      <c r="K1322" s="34">
        <f>IF(F1322&gt;0, (G1322-I1322)/F1322, "")</f>
        <v/>
      </c>
      <c r="L1322" s="35" t="n">
        <v>39.69</v>
      </c>
      <c r="M1322" s="34">
        <f>IF(AND(ISNUMBER(L1322), L1322&gt;0), (J1322/L1322)*42, "")</f>
        <v/>
      </c>
      <c r="N1322" s="34">
        <f>IF(M1322&lt;&gt;"", M1322/10, "")</f>
        <v/>
      </c>
      <c r="O1322" s="34">
        <f>M1322</f>
        <v/>
      </c>
      <c r="P1322" s="34">
        <f>IF(AND(M1322&lt;&gt;"", J1322&lt;&gt;""), M1322-J1322, "")</f>
        <v/>
      </c>
      <c r="Q1322" s="41" t="inlineStr">
        <is>
          <t>Matched</t>
        </is>
      </c>
      <c r="R1322" s="27" t="inlineStr">
        <is>
          <t>Deductions: Oil: ₹35,376</t>
        </is>
      </c>
    </row>
    <row r="1323">
      <c r="A1323" s="20" t="n">
        <v>1322</v>
      </c>
      <c r="B1323" s="21" t="inlineStr">
        <is>
          <t>Hardik Agritrade Private Limited</t>
        </is>
      </c>
      <c r="C1323" s="21" t="inlineStr">
        <is>
          <t>INWDMSD27/1302 / PO:0442</t>
        </is>
      </c>
      <c r="D1323" s="20" t="inlineStr">
        <is>
          <t>16-07-2026</t>
        </is>
      </c>
      <c r="E1323" s="37" t="n">
        <v>9.379999999999999</v>
      </c>
      <c r="F1323" s="38" t="n">
        <v>93.8</v>
      </c>
      <c r="G1323" s="39" t="n">
        <v>750493.8</v>
      </c>
      <c r="H1323" s="39" t="n">
        <v>750493.8</v>
      </c>
      <c r="I1323" s="39" t="n">
        <v>39668.95799999998</v>
      </c>
      <c r="J1323" s="39">
        <f>IF(E1323&gt;0, (G1323-I1323)/E1323, "")</f>
        <v/>
      </c>
      <c r="K1323" s="39">
        <f>IF(F1323&gt;0, (G1323-I1323)/F1323, "")</f>
        <v/>
      </c>
      <c r="L1323" s="40" t="n">
        <v>39.48</v>
      </c>
      <c r="M1323" s="39">
        <f>IF(AND(ISNUMBER(L1323), L1323&gt;0), (J1323/L1323)*42, "")</f>
        <v/>
      </c>
      <c r="N1323" s="39">
        <f>IF(M1323&lt;&gt;"", M1323/10, "")</f>
        <v/>
      </c>
      <c r="O1323" s="39">
        <f>M1323</f>
        <v/>
      </c>
      <c r="P1323" s="39">
        <f>IF(AND(M1323&lt;&gt;"", J1323&lt;&gt;""), M1323-J1323, "")</f>
        <v/>
      </c>
      <c r="Q1323" s="41" t="inlineStr">
        <is>
          <t>Matched</t>
        </is>
      </c>
      <c r="R1323" s="21" t="inlineStr">
        <is>
          <t>Deductions: Oil: ₹39,669</t>
        </is>
      </c>
    </row>
    <row r="1324">
      <c r="A1324" s="26" t="n">
        <v>1323</v>
      </c>
      <c r="B1324" s="27" t="inlineStr">
        <is>
          <t>Jakhar Trading Company</t>
        </is>
      </c>
      <c r="C1324" s="27" t="inlineStr">
        <is>
          <t>INWDMSD27/1303 / PO:0467</t>
        </is>
      </c>
      <c r="D1324" s="26" t="inlineStr">
        <is>
          <t>16-07-2026</t>
        </is>
      </c>
      <c r="E1324" s="32" t="n">
        <v>7.409999999999999</v>
      </c>
      <c r="F1324" s="33" t="n">
        <v>74.09999999999999</v>
      </c>
      <c r="G1324" s="34" t="n">
        <v>602875</v>
      </c>
      <c r="H1324" s="34" t="n">
        <v>602875</v>
      </c>
      <c r="I1324" s="34" t="n">
        <v>38989.44750000004</v>
      </c>
      <c r="J1324" s="34">
        <f>IF(E1324&gt;0, (G1324-I1324)/E1324, "")</f>
        <v/>
      </c>
      <c r="K1324" s="34">
        <f>IF(F1324&gt;0, (G1324-I1324)/F1324, "")</f>
        <v/>
      </c>
      <c r="L1324" s="35" t="n">
        <v>39.69</v>
      </c>
      <c r="M1324" s="34">
        <f>IF(AND(ISNUMBER(L1324), L1324&gt;0), (J1324/L1324)*42, "")</f>
        <v/>
      </c>
      <c r="N1324" s="34">
        <f>IF(M1324&lt;&gt;"", M1324/10, "")</f>
        <v/>
      </c>
      <c r="O1324" s="34">
        <f>M1324</f>
        <v/>
      </c>
      <c r="P1324" s="34">
        <f>IF(AND(M1324&lt;&gt;"", J1324&lt;&gt;""), M1324-J1324, "")</f>
        <v/>
      </c>
      <c r="Q1324" s="41" t="inlineStr">
        <is>
          <t>Matched</t>
        </is>
      </c>
      <c r="R1324" s="27" t="inlineStr">
        <is>
          <t>Deductions: Oil: ₹33,145, Shortage: ₹812, Bardana: ₹1,475, Moisture: ₹2,170</t>
        </is>
      </c>
    </row>
    <row r="1325">
      <c r="A1325" s="20" t="n">
        <v>1324</v>
      </c>
      <c r="B1325" s="21" t="inlineStr">
        <is>
          <t>Jakhar Trading Company</t>
        </is>
      </c>
      <c r="C1325" s="21" t="inlineStr">
        <is>
          <t>INWDMSD27/1304 / PO:0467</t>
        </is>
      </c>
      <c r="D1325" s="20" t="inlineStr">
        <is>
          <t>16-07-2026</t>
        </is>
      </c>
      <c r="E1325" s="37" t="n">
        <v>7.470000000000001</v>
      </c>
      <c r="F1325" s="38" t="n">
        <v>74.7</v>
      </c>
      <c r="G1325" s="39" t="n">
        <v>606937.5</v>
      </c>
      <c r="H1325" s="39" t="n">
        <v>606937.5</v>
      </c>
      <c r="I1325" s="39" t="n">
        <v>44813.06857142854</v>
      </c>
      <c r="J1325" s="39">
        <f>IF(E1325&gt;0, (G1325-I1325)/E1325, "")</f>
        <v/>
      </c>
      <c r="K1325" s="39">
        <f>IF(F1325&gt;0, (G1325-I1325)/F1325, "")</f>
        <v/>
      </c>
      <c r="L1325" s="40" t="n">
        <v>39.42</v>
      </c>
      <c r="M1325" s="39">
        <f>IF(AND(ISNUMBER(L1325), L1325&gt;0), (J1325/L1325)*42, "")</f>
        <v/>
      </c>
      <c r="N1325" s="39">
        <f>IF(M1325&lt;&gt;"", M1325/10, "")</f>
        <v/>
      </c>
      <c r="O1325" s="39">
        <f>M1325</f>
        <v/>
      </c>
      <c r="P1325" s="39">
        <f>IF(AND(M1325&lt;&gt;"", J1325&lt;&gt;""), M1325-J1325, "")</f>
        <v/>
      </c>
      <c r="Q1325" s="41" t="inlineStr">
        <is>
          <t>Matched</t>
        </is>
      </c>
      <c r="R1325" s="21" t="inlineStr">
        <is>
          <t>Deductions: Oil: ₹37,269, Bardana: ₹1,475, Moisture: ₹4,613</t>
        </is>
      </c>
    </row>
    <row r="1326">
      <c r="A1326" s="26" t="n">
        <v>1325</v>
      </c>
      <c r="B1326" s="27" t="inlineStr">
        <is>
          <t>Reyansh Agro Industries</t>
        </is>
      </c>
      <c r="C1326" s="27" t="inlineStr">
        <is>
          <t>INWDMSD27/1305 / PO:0461</t>
        </is>
      </c>
      <c r="D1326" s="26" t="inlineStr">
        <is>
          <t>16-07-2026</t>
        </is>
      </c>
      <c r="E1326" s="32" t="n">
        <v>9.25</v>
      </c>
      <c r="F1326" s="33" t="n">
        <v>92.5</v>
      </c>
      <c r="G1326" s="34" t="n">
        <v>745642.5</v>
      </c>
      <c r="H1326" s="34" t="n">
        <v>745642.5</v>
      </c>
      <c r="I1326" s="34" t="n">
        <v>48289.22857142855</v>
      </c>
      <c r="J1326" s="34">
        <f>IF(E1326&gt;0, (G1326-I1326)/E1326, "")</f>
        <v/>
      </c>
      <c r="K1326" s="34">
        <f>IF(F1326&gt;0, (G1326-I1326)/F1326, "")</f>
        <v/>
      </c>
      <c r="L1326" s="35" t="n">
        <v>39.05</v>
      </c>
      <c r="M1326" s="34">
        <f>IF(AND(ISNUMBER(L1326), L1326&gt;0), (J1326/L1326)*42, "")</f>
        <v/>
      </c>
      <c r="N1326" s="34">
        <f>IF(M1326&lt;&gt;"", M1326/10, "")</f>
        <v/>
      </c>
      <c r="O1326" s="34">
        <f>M1326</f>
        <v/>
      </c>
      <c r="P1326" s="34">
        <f>IF(AND(M1326&lt;&gt;"", J1326&lt;&gt;""), M1326-J1326, "")</f>
        <v/>
      </c>
      <c r="Q1326" s="41" t="inlineStr">
        <is>
          <t>Matched</t>
        </is>
      </c>
      <c r="R1326" s="27" t="inlineStr">
        <is>
          <t>Deductions: Oil: ₹48,289</t>
        </is>
      </c>
    </row>
    <row r="1327">
      <c r="A1327" s="20" t="n">
        <v>1326</v>
      </c>
      <c r="B1327" s="21" t="inlineStr">
        <is>
          <t>Reyansh Agro Industries</t>
        </is>
      </c>
      <c r="C1327" s="21" t="inlineStr">
        <is>
          <t>INWDMSD27/1306 / PO:0461</t>
        </is>
      </c>
      <c r="D1327" s="20" t="inlineStr">
        <is>
          <t>16-07-2026</t>
        </is>
      </c>
      <c r="E1327" s="37" t="n">
        <v>9.1</v>
      </c>
      <c r="F1327" s="38" t="n">
        <v>91</v>
      </c>
      <c r="G1327" s="39" t="n">
        <v>734357.1</v>
      </c>
      <c r="H1327" s="39" t="n">
        <v>734357.1</v>
      </c>
      <c r="I1327" s="39" t="n">
        <v>41263.87514285713</v>
      </c>
      <c r="J1327" s="39">
        <f>IF(E1327&gt;0, (G1327-I1327)/E1327, "")</f>
        <v/>
      </c>
      <c r="K1327" s="39">
        <f>IF(F1327&gt;0, (G1327-I1327)/F1327, "")</f>
        <v/>
      </c>
      <c r="L1327" s="40" t="n">
        <v>39.42</v>
      </c>
      <c r="M1327" s="39">
        <f>IF(AND(ISNUMBER(L1327), L1327&gt;0), (J1327/L1327)*42, "")</f>
        <v/>
      </c>
      <c r="N1327" s="39">
        <f>IF(M1327&lt;&gt;"", M1327/10, "")</f>
        <v/>
      </c>
      <c r="O1327" s="39">
        <f>M1327</f>
        <v/>
      </c>
      <c r="P1327" s="39">
        <f>IF(AND(M1327&lt;&gt;"", J1327&lt;&gt;""), M1327-J1327, "")</f>
        <v/>
      </c>
      <c r="Q1327" s="41" t="inlineStr">
        <is>
          <t>Matched</t>
        </is>
      </c>
      <c r="R1327" s="21" t="inlineStr">
        <is>
          <t>Deductions: Oil: ₹41,264</t>
        </is>
      </c>
    </row>
    <row r="1328">
      <c r="A1328" s="26" t="n">
        <v>1327</v>
      </c>
      <c r="B1328" s="27" t="inlineStr">
        <is>
          <t>Hardik Agritrade Private Limited</t>
        </is>
      </c>
      <c r="C1328" s="27" t="inlineStr">
        <is>
          <t>INWDMSD27/1307 / PO:0442</t>
        </is>
      </c>
      <c r="D1328" s="26" t="inlineStr">
        <is>
          <t>16-07-2026</t>
        </is>
      </c>
      <c r="E1328" s="32" t="n">
        <v>9.359999999999999</v>
      </c>
      <c r="F1328" s="33" t="n">
        <v>93.59999999999999</v>
      </c>
      <c r="G1328" s="34" t="n">
        <v>749693.7</v>
      </c>
      <c r="H1328" s="34" t="n">
        <v>749693.7</v>
      </c>
      <c r="I1328" s="34" t="n">
        <v>32308.22850000004</v>
      </c>
      <c r="J1328" s="34">
        <f>IF(E1328&gt;0, (G1328-I1328)/E1328, "")</f>
        <v/>
      </c>
      <c r="K1328" s="34">
        <f>IF(F1328&gt;0, (G1328-I1328)/F1328, "")</f>
        <v/>
      </c>
      <c r="L1328" s="35" t="n">
        <v>39.89</v>
      </c>
      <c r="M1328" s="34">
        <f>IF(AND(ISNUMBER(L1328), L1328&gt;0), (J1328/L1328)*42, "")</f>
        <v/>
      </c>
      <c r="N1328" s="34">
        <f>IF(M1328&lt;&gt;"", M1328/10, "")</f>
        <v/>
      </c>
      <c r="O1328" s="34">
        <f>M1328</f>
        <v/>
      </c>
      <c r="P1328" s="34">
        <f>IF(AND(M1328&lt;&gt;"", J1328&lt;&gt;""), M1328-J1328, "")</f>
        <v/>
      </c>
      <c r="Q1328" s="41" t="inlineStr">
        <is>
          <t>Matched</t>
        </is>
      </c>
      <c r="R1328" s="27" t="inlineStr">
        <is>
          <t>Deductions: Oil: ₹32,308</t>
        </is>
      </c>
    </row>
    <row r="1329">
      <c r="A1329" s="20" t="n">
        <v>1328</v>
      </c>
      <c r="B1329" s="21" t="inlineStr">
        <is>
          <t>Hardik Agritrade Private Limited</t>
        </is>
      </c>
      <c r="C1329" s="21" t="inlineStr">
        <is>
          <t>INWDMSD27/1308 / PO:0442</t>
        </is>
      </c>
      <c r="D1329" s="20" t="inlineStr">
        <is>
          <t>16-07-2026</t>
        </is>
      </c>
      <c r="E1329" s="37" t="n">
        <v>9.34</v>
      </c>
      <c r="F1329" s="38" t="n">
        <v>93.40000000000001</v>
      </c>
      <c r="G1329" s="39" t="n">
        <v>748093.5</v>
      </c>
      <c r="H1329" s="39" t="n">
        <v>748093.5</v>
      </c>
      <c r="I1329" s="39" t="n">
        <v>31704.91500000002</v>
      </c>
      <c r="J1329" s="39">
        <f>IF(E1329&gt;0, (G1329-I1329)/E1329, "")</f>
        <v/>
      </c>
      <c r="K1329" s="39">
        <f>IF(F1329&gt;0, (G1329-I1329)/F1329, "")</f>
        <v/>
      </c>
      <c r="L1329" s="40" t="n">
        <v>40.02</v>
      </c>
      <c r="M1329" s="39">
        <f>IF(AND(ISNUMBER(L1329), L1329&gt;0), (J1329/L1329)*42, "")</f>
        <v/>
      </c>
      <c r="N1329" s="39">
        <f>IF(M1329&lt;&gt;"", M1329/10, "")</f>
        <v/>
      </c>
      <c r="O1329" s="39">
        <f>M1329</f>
        <v/>
      </c>
      <c r="P1329" s="39">
        <f>IF(AND(M1329&lt;&gt;"", J1329&lt;&gt;""), M1329-J1329, "")</f>
        <v/>
      </c>
      <c r="Q1329" s="41" t="inlineStr">
        <is>
          <t>Matched</t>
        </is>
      </c>
      <c r="R1329" s="21" t="inlineStr">
        <is>
          <t>Deductions: Oil: ₹31,705</t>
        </is>
      </c>
    </row>
    <row r="1330">
      <c r="A1330" s="26" t="n">
        <v>1329</v>
      </c>
      <c r="B1330" s="27" t="inlineStr">
        <is>
          <t>Hardik Agritrade Private Limited</t>
        </is>
      </c>
      <c r="C1330" s="27" t="inlineStr">
        <is>
          <t>INWDMSD27/1309 / PO:0442</t>
        </is>
      </c>
      <c r="D1330" s="26" t="inlineStr">
        <is>
          <t>16-07-2026</t>
        </is>
      </c>
      <c r="E1330" s="32" t="n">
        <v>9.51</v>
      </c>
      <c r="F1330" s="33" t="n">
        <v>95.09999999999999</v>
      </c>
      <c r="G1330" s="34" t="n">
        <v>761695.2</v>
      </c>
      <c r="H1330" s="34" t="n">
        <v>761695.2</v>
      </c>
      <c r="I1330" s="34" t="n">
        <v>36633.91200000005</v>
      </c>
      <c r="J1330" s="34">
        <f>IF(E1330&gt;0, (G1330-I1330)/E1330, "")</f>
        <v/>
      </c>
      <c r="K1330" s="34">
        <f>IF(F1330&gt;0, (G1330-I1330)/F1330, "")</f>
        <v/>
      </c>
      <c r="L1330" s="35" t="n">
        <v>39.7</v>
      </c>
      <c r="M1330" s="34">
        <f>IF(AND(ISNUMBER(L1330), L1330&gt;0), (J1330/L1330)*42, "")</f>
        <v/>
      </c>
      <c r="N1330" s="34">
        <f>IF(M1330&lt;&gt;"", M1330/10, "")</f>
        <v/>
      </c>
      <c r="O1330" s="34">
        <f>M1330</f>
        <v/>
      </c>
      <c r="P1330" s="34">
        <f>IF(AND(M1330&lt;&gt;"", J1330&lt;&gt;""), M1330-J1330, "")</f>
        <v/>
      </c>
      <c r="Q1330" s="41" t="inlineStr">
        <is>
          <t>Matched</t>
        </is>
      </c>
      <c r="R1330" s="27" t="inlineStr">
        <is>
          <t>Deductions: Oil: ₹36,634</t>
        </is>
      </c>
    </row>
    <row r="1331">
      <c r="A1331" s="20" t="n">
        <v>1330</v>
      </c>
      <c r="B1331" s="21" t="inlineStr">
        <is>
          <t>Hardik Agritrade Private Limited</t>
        </is>
      </c>
      <c r="C1331" s="21" t="inlineStr">
        <is>
          <t>INWDMSD27/1310 / PO:0442</t>
        </is>
      </c>
      <c r="D1331" s="20" t="inlineStr">
        <is>
          <t>16-07-2026</t>
        </is>
      </c>
      <c r="E1331" s="37" t="n">
        <v>9.529999999999999</v>
      </c>
      <c r="F1331" s="38" t="n">
        <v>95.3</v>
      </c>
      <c r="G1331" s="39" t="n">
        <v>762495.3</v>
      </c>
      <c r="H1331" s="39" t="n">
        <v>762495.3</v>
      </c>
      <c r="I1331" s="39" t="n">
        <v>36309.3</v>
      </c>
      <c r="J1331" s="39">
        <f>IF(E1331&gt;0, (G1331-I1331)/E1331, "")</f>
        <v/>
      </c>
      <c r="K1331" s="39">
        <f>IF(F1331&gt;0, (G1331-I1331)/F1331, "")</f>
        <v/>
      </c>
      <c r="L1331" s="40" t="n">
        <v>39.84</v>
      </c>
      <c r="M1331" s="39">
        <f>IF(AND(ISNUMBER(L1331), L1331&gt;0), (J1331/L1331)*42, "")</f>
        <v/>
      </c>
      <c r="N1331" s="39">
        <f>IF(M1331&lt;&gt;"", M1331/10, "")</f>
        <v/>
      </c>
      <c r="O1331" s="39">
        <f>M1331</f>
        <v/>
      </c>
      <c r="P1331" s="39">
        <f>IF(AND(M1331&lt;&gt;"", J1331&lt;&gt;""), M1331-J1331, "")</f>
        <v/>
      </c>
      <c r="Q1331" s="41" t="inlineStr">
        <is>
          <t>Matched</t>
        </is>
      </c>
      <c r="R1331" s="21" t="inlineStr">
        <is>
          <t>Deductions: Oil: ₹36,309</t>
        </is>
      </c>
    </row>
    <row r="1332">
      <c r="A1332" s="26" t="n">
        <v>1331</v>
      </c>
      <c r="B1332" s="27" t="inlineStr">
        <is>
          <t>Reyansh Agro Industries</t>
        </is>
      </c>
      <c r="C1332" s="27" t="inlineStr">
        <is>
          <t>INWDMSD27/1311 / PO:0461</t>
        </is>
      </c>
      <c r="D1332" s="26" t="inlineStr">
        <is>
          <t>16-07-2026</t>
        </is>
      </c>
      <c r="E1332" s="32" t="n">
        <v>10.3</v>
      </c>
      <c r="F1332" s="33" t="n">
        <v>103</v>
      </c>
      <c r="G1332" s="34" t="n">
        <v>831089.1</v>
      </c>
      <c r="H1332" s="34" t="n">
        <v>831089.1</v>
      </c>
      <c r="I1332" s="34" t="n">
        <v>41158.69828571425</v>
      </c>
      <c r="J1332" s="34">
        <f>IF(E1332&gt;0, (G1332-I1332)/E1332, "")</f>
        <v/>
      </c>
      <c r="K1332" s="34">
        <f>IF(F1332&gt;0, (G1332-I1332)/F1332, "")</f>
        <v/>
      </c>
      <c r="L1332" s="35" t="n">
        <v>39.46</v>
      </c>
      <c r="M1332" s="34">
        <f>IF(AND(ISNUMBER(L1332), L1332&gt;0), (J1332/L1332)*42, "")</f>
        <v/>
      </c>
      <c r="N1332" s="34">
        <f>IF(M1332&lt;&gt;"", M1332/10, "")</f>
        <v/>
      </c>
      <c r="O1332" s="34">
        <f>M1332</f>
        <v/>
      </c>
      <c r="P1332" s="34">
        <f>IF(AND(M1332&lt;&gt;"", J1332&lt;&gt;""), M1332-J1332, "")</f>
        <v/>
      </c>
      <c r="Q1332" s="41" t="inlineStr">
        <is>
          <t>Matched</t>
        </is>
      </c>
      <c r="R1332" s="27" t="inlineStr">
        <is>
          <t>Deductions: Oil: ₹41,159</t>
        </is>
      </c>
    </row>
    <row r="1333">
      <c r="A1333" s="20" t="n">
        <v>1332</v>
      </c>
      <c r="B1333" s="21" t="inlineStr">
        <is>
          <t>Reyansh Agro Industries</t>
        </is>
      </c>
      <c r="C1333" s="21" t="inlineStr">
        <is>
          <t>INWDMSD27/1312 / PO:0461</t>
        </is>
      </c>
      <c r="D1333" s="20" t="inlineStr">
        <is>
          <t>16-07-2026</t>
        </is>
      </c>
      <c r="E1333" s="37" t="n">
        <v>10.31</v>
      </c>
      <c r="F1333" s="38" t="n">
        <v>103.1</v>
      </c>
      <c r="G1333" s="39" t="n">
        <v>830283</v>
      </c>
      <c r="H1333" s="39" t="n">
        <v>830283</v>
      </c>
      <c r="I1333" s="39" t="n">
        <v>31827.51499999998</v>
      </c>
      <c r="J1333" s="39">
        <f>IF(E1333&gt;0, (G1333-I1333)/E1333, "")</f>
        <v/>
      </c>
      <c r="K1333" s="39">
        <f>IF(F1333&gt;0, (G1333-I1333)/F1333, "")</f>
        <v/>
      </c>
      <c r="L1333" s="40" t="n">
        <v>40.11</v>
      </c>
      <c r="M1333" s="39">
        <f>IF(AND(ISNUMBER(L1333), L1333&gt;0), (J1333/L1333)*42, "")</f>
        <v/>
      </c>
      <c r="N1333" s="39">
        <f>IF(M1333&lt;&gt;"", M1333/10, "")</f>
        <v/>
      </c>
      <c r="O1333" s="39">
        <f>M1333</f>
        <v/>
      </c>
      <c r="P1333" s="39">
        <f>IF(AND(M1333&lt;&gt;"", J1333&lt;&gt;""), M1333-J1333, "")</f>
        <v/>
      </c>
      <c r="Q1333" s="41" t="inlineStr">
        <is>
          <t>Matched</t>
        </is>
      </c>
      <c r="R1333" s="21" t="inlineStr">
        <is>
          <t>Deductions: Oil: ₹31,828</t>
        </is>
      </c>
    </row>
    <row r="1334">
      <c r="A1334" s="26" t="n">
        <v>1333</v>
      </c>
      <c r="B1334" s="27" t="inlineStr">
        <is>
          <t>Hardik Agritrade Private Limited</t>
        </is>
      </c>
      <c r="C1334" s="27" t="inlineStr">
        <is>
          <t>INWDMSD27/1313 / PO:0442</t>
        </is>
      </c>
      <c r="D1334" s="26" t="inlineStr">
        <is>
          <t>16-07-2026</t>
        </is>
      </c>
      <c r="E1334" s="32" t="n">
        <v>9.559999999999999</v>
      </c>
      <c r="F1334" s="33" t="n">
        <v>95.59999999999999</v>
      </c>
      <c r="G1334" s="34" t="n">
        <v>765695.7</v>
      </c>
      <c r="H1334" s="34" t="n">
        <v>765695.7</v>
      </c>
      <c r="I1334" s="34" t="n">
        <v>35732.46600000001</v>
      </c>
      <c r="J1334" s="34">
        <f>IF(E1334&gt;0, (G1334-I1334)/E1334, "")</f>
        <v/>
      </c>
      <c r="K1334" s="34">
        <f>IF(F1334&gt;0, (G1334-I1334)/F1334, "")</f>
        <v/>
      </c>
      <c r="L1334" s="35" t="n">
        <v>39.7</v>
      </c>
      <c r="M1334" s="34">
        <f>IF(AND(ISNUMBER(L1334), L1334&gt;0), (J1334/L1334)*42, "")</f>
        <v/>
      </c>
      <c r="N1334" s="34">
        <f>IF(M1334&lt;&gt;"", M1334/10, "")</f>
        <v/>
      </c>
      <c r="O1334" s="34">
        <f>M1334</f>
        <v/>
      </c>
      <c r="P1334" s="34">
        <f>IF(AND(M1334&lt;&gt;"", J1334&lt;&gt;""), M1334-J1334, "")</f>
        <v/>
      </c>
      <c r="Q1334" s="41" t="inlineStr">
        <is>
          <t>Matched</t>
        </is>
      </c>
      <c r="R1334" s="27" t="inlineStr">
        <is>
          <t>Deductions: Oil: ₹35,732</t>
        </is>
      </c>
    </row>
    <row r="1335">
      <c r="A1335" s="20" t="n">
        <v>1334</v>
      </c>
      <c r="B1335" s="21" t="inlineStr">
        <is>
          <t>Hardik Agritrade Private Limited</t>
        </is>
      </c>
      <c r="C1335" s="21" t="inlineStr">
        <is>
          <t>INWDMSD27/1314 / PO:0442</t>
        </is>
      </c>
      <c r="D1335" s="20" t="inlineStr">
        <is>
          <t>16-07-2026</t>
        </is>
      </c>
      <c r="E1335" s="37" t="n">
        <v>9.59</v>
      </c>
      <c r="F1335" s="38" t="n">
        <v>95.90000000000001</v>
      </c>
      <c r="G1335" s="39" t="n">
        <v>767295.9</v>
      </c>
      <c r="H1335" s="39" t="n">
        <v>767295.9</v>
      </c>
      <c r="I1335" s="39" t="n">
        <v>33432.17849999997</v>
      </c>
      <c r="J1335" s="39">
        <f>IF(E1335&gt;0, (G1335-I1335)/E1335, "")</f>
        <v/>
      </c>
      <c r="K1335" s="39">
        <f>IF(F1335&gt;0, (G1335-I1335)/F1335, "")</f>
        <v/>
      </c>
      <c r="L1335" s="40" t="n">
        <v>39.95</v>
      </c>
      <c r="M1335" s="39">
        <f>IF(AND(ISNUMBER(L1335), L1335&gt;0), (J1335/L1335)*42, "")</f>
        <v/>
      </c>
      <c r="N1335" s="39">
        <f>IF(M1335&lt;&gt;"", M1335/10, "")</f>
        <v/>
      </c>
      <c r="O1335" s="39">
        <f>M1335</f>
        <v/>
      </c>
      <c r="P1335" s="39">
        <f>IF(AND(M1335&lt;&gt;"", J1335&lt;&gt;""), M1335-J1335, "")</f>
        <v/>
      </c>
      <c r="Q1335" s="41" t="inlineStr">
        <is>
          <t>Matched</t>
        </is>
      </c>
      <c r="R1335" s="21" t="inlineStr">
        <is>
          <t>Deductions: Oil: ₹33,432</t>
        </is>
      </c>
    </row>
    <row r="1336">
      <c r="A1336" s="26" t="n">
        <v>1335</v>
      </c>
      <c r="B1336" s="27" t="inlineStr">
        <is>
          <t>Reyansh Agro Industries</t>
        </is>
      </c>
      <c r="C1336" s="27" t="inlineStr">
        <is>
          <t>INWDMSD27/1315 / PO:0461</t>
        </is>
      </c>
      <c r="D1336" s="26" t="inlineStr">
        <is>
          <t>16-07-2026</t>
        </is>
      </c>
      <c r="E1336" s="32" t="n">
        <v>10.03</v>
      </c>
      <c r="F1336" s="33" t="n">
        <v>100.3</v>
      </c>
      <c r="G1336" s="34" t="n">
        <v>807712.2</v>
      </c>
      <c r="H1336" s="34" t="n">
        <v>807712.2</v>
      </c>
      <c r="I1336" s="34" t="n">
        <v>28269.92699999998</v>
      </c>
      <c r="J1336" s="34">
        <f>IF(E1336&gt;0, (G1336-I1336)/E1336, "")</f>
        <v/>
      </c>
      <c r="K1336" s="34">
        <f>IF(F1336&gt;0, (G1336-I1336)/F1336, "")</f>
        <v/>
      </c>
      <c r="L1336" s="35" t="n">
        <v>40.26</v>
      </c>
      <c r="M1336" s="34">
        <f>IF(AND(ISNUMBER(L1336), L1336&gt;0), (J1336/L1336)*42, "")</f>
        <v/>
      </c>
      <c r="N1336" s="34">
        <f>IF(M1336&lt;&gt;"", M1336/10, "")</f>
        <v/>
      </c>
      <c r="O1336" s="34">
        <f>M1336</f>
        <v/>
      </c>
      <c r="P1336" s="34">
        <f>IF(AND(M1336&lt;&gt;"", J1336&lt;&gt;""), M1336-J1336, "")</f>
        <v/>
      </c>
      <c r="Q1336" s="41" t="inlineStr">
        <is>
          <t>Matched</t>
        </is>
      </c>
      <c r="R1336" s="27" t="inlineStr">
        <is>
          <t>Deductions: Oil: ₹28,270</t>
        </is>
      </c>
    </row>
    <row r="1337">
      <c r="A1337" s="20" t="n">
        <v>1336</v>
      </c>
      <c r="B1337" s="21" t="inlineStr">
        <is>
          <t>Hardik Agritrade Private Limited</t>
        </is>
      </c>
      <c r="C1337" s="21" t="inlineStr">
        <is>
          <t>INWDMSD27/1316 / PO:0442</t>
        </is>
      </c>
      <c r="D1337" s="20" t="inlineStr">
        <is>
          <t>16-07-2026</t>
        </is>
      </c>
      <c r="E1337" s="37" t="n">
        <v>9.640000000000001</v>
      </c>
      <c r="F1337" s="38" t="n">
        <v>96.40000000000001</v>
      </c>
      <c r="G1337" s="39" t="n">
        <v>772096.5</v>
      </c>
      <c r="H1337" s="39" t="n">
        <v>772096.5</v>
      </c>
      <c r="I1337" s="39" t="n">
        <v>27207.20999999994</v>
      </c>
      <c r="J1337" s="39">
        <f>IF(E1337&gt;0, (G1337-I1337)/E1337, "")</f>
        <v/>
      </c>
      <c r="K1337" s="39">
        <f>IF(F1337&gt;0, (G1337-I1337)/F1337, "")</f>
        <v/>
      </c>
      <c r="L1337" s="40" t="n">
        <v>40</v>
      </c>
      <c r="M1337" s="39">
        <f>IF(AND(ISNUMBER(L1337), L1337&gt;0), (J1337/L1337)*42, "")</f>
        <v/>
      </c>
      <c r="N1337" s="39">
        <f>IF(M1337&lt;&gt;"", M1337/10, "")</f>
        <v/>
      </c>
      <c r="O1337" s="39">
        <f>M1337</f>
        <v/>
      </c>
      <c r="P1337" s="39">
        <f>IF(AND(M1337&lt;&gt;"", J1337&lt;&gt;""), M1337-J1337, "")</f>
        <v/>
      </c>
      <c r="Q1337" s="41" t="inlineStr">
        <is>
          <t>Matched</t>
        </is>
      </c>
      <c r="R1337" s="21" t="inlineStr">
        <is>
          <t>Deductions: Oil: ₹27,207</t>
        </is>
      </c>
    </row>
    <row r="1338">
      <c r="A1338" s="26" t="n">
        <v>1337</v>
      </c>
      <c r="B1338" s="27" t="inlineStr">
        <is>
          <t>Reyansh Agro Industries</t>
        </is>
      </c>
      <c r="C1338" s="27" t="inlineStr">
        <is>
          <t>INWDMSD27/1317 / PO:0462</t>
        </is>
      </c>
      <c r="D1338" s="26" t="inlineStr">
        <is>
          <t>16-07-2026</t>
        </is>
      </c>
      <c r="E1338" s="32" t="n">
        <v>9.959999999999999</v>
      </c>
      <c r="F1338" s="33" t="n">
        <v>99.59999999999999</v>
      </c>
      <c r="G1338" s="34" t="n">
        <v>802875.6</v>
      </c>
      <c r="H1338" s="34" t="n">
        <v>802875.6</v>
      </c>
      <c r="I1338" s="34" t="n">
        <v>33644.31085714282</v>
      </c>
      <c r="J1338" s="34">
        <f>IF(E1338&gt;0, (G1338-I1338)/E1338, "")</f>
        <v/>
      </c>
      <c r="K1338" s="34">
        <f>IF(F1338&gt;0, (G1338-I1338)/F1338, "")</f>
        <v/>
      </c>
      <c r="L1338" s="35" t="n">
        <v>39.97</v>
      </c>
      <c r="M1338" s="34">
        <f>IF(AND(ISNUMBER(L1338), L1338&gt;0), (J1338/L1338)*42, "")</f>
        <v/>
      </c>
      <c r="N1338" s="34">
        <f>IF(M1338&lt;&gt;"", M1338/10, "")</f>
        <v/>
      </c>
      <c r="O1338" s="34">
        <f>M1338</f>
        <v/>
      </c>
      <c r="P1338" s="34">
        <f>IF(AND(M1338&lt;&gt;"", J1338&lt;&gt;""), M1338-J1338, "")</f>
        <v/>
      </c>
      <c r="Q1338" s="41" t="inlineStr">
        <is>
          <t>Matched</t>
        </is>
      </c>
      <c r="R1338" s="27" t="inlineStr">
        <is>
          <t>Deductions: Oil: ₹33,644</t>
        </is>
      </c>
    </row>
    <row r="1339">
      <c r="A1339" s="20" t="n">
        <v>1338</v>
      </c>
      <c r="B1339" s="21" t="inlineStr">
        <is>
          <t>Hardik Agritrade Private Limited</t>
        </is>
      </c>
      <c r="C1339" s="21" t="inlineStr">
        <is>
          <t>INWDMSD27/1318 / PO:0442</t>
        </is>
      </c>
      <c r="D1339" s="20" t="inlineStr">
        <is>
          <t>16-07-2026</t>
        </is>
      </c>
      <c r="E1339" s="37" t="n">
        <v>9.620000000000001</v>
      </c>
      <c r="F1339" s="38" t="n">
        <v>96.2</v>
      </c>
      <c r="G1339" s="39" t="n">
        <v>770496.3</v>
      </c>
      <c r="H1339" s="39" t="n">
        <v>770496.3</v>
      </c>
      <c r="I1339" s="39" t="n">
        <v>32837.81849999999</v>
      </c>
      <c r="J1339" s="39">
        <f>IF(E1339&gt;0, (G1339-I1339)/E1339, "")</f>
        <v/>
      </c>
      <c r="K1339" s="39">
        <f>IF(F1339&gt;0, (G1339-I1339)/F1339, "")</f>
        <v/>
      </c>
      <c r="L1339" s="40" t="n">
        <v>39.94</v>
      </c>
      <c r="M1339" s="39">
        <f>IF(AND(ISNUMBER(L1339), L1339&gt;0), (J1339/L1339)*42, "")</f>
        <v/>
      </c>
      <c r="N1339" s="39">
        <f>IF(M1339&lt;&gt;"", M1339/10, "")</f>
        <v/>
      </c>
      <c r="O1339" s="39">
        <f>M1339</f>
        <v/>
      </c>
      <c r="P1339" s="39">
        <f>IF(AND(M1339&lt;&gt;"", J1339&lt;&gt;""), M1339-J1339, "")</f>
        <v/>
      </c>
      <c r="Q1339" s="41" t="inlineStr">
        <is>
          <t>Matched</t>
        </is>
      </c>
      <c r="R1339" s="21" t="inlineStr">
        <is>
          <t>Deductions: Oil: ₹32,838</t>
        </is>
      </c>
    </row>
    <row r="1340">
      <c r="A1340" s="26" t="n">
        <v>1339</v>
      </c>
      <c r="B1340" s="27" t="inlineStr">
        <is>
          <t>Reyansh Agro Industries</t>
        </is>
      </c>
      <c r="C1340" s="27" t="inlineStr">
        <is>
          <t>INWDMSD27/1319 / PO:0462</t>
        </is>
      </c>
      <c r="D1340" s="26" t="inlineStr">
        <is>
          <t>16-07-2026</t>
        </is>
      </c>
      <c r="E1340" s="32" t="n">
        <v>10.03</v>
      </c>
      <c r="F1340" s="33" t="n">
        <v>100.3</v>
      </c>
      <c r="G1340" s="34" t="n">
        <v>808518.3</v>
      </c>
      <c r="H1340" s="34" t="n">
        <v>808518.3</v>
      </c>
      <c r="I1340" s="34" t="n">
        <v>32148.22764285718</v>
      </c>
      <c r="J1340" s="34">
        <f>IF(E1340&gt;0, (G1340-I1340)/E1340, "")</f>
        <v/>
      </c>
      <c r="K1340" s="34">
        <f>IF(F1340&gt;0, (G1340-I1340)/F1340, "")</f>
        <v/>
      </c>
      <c r="L1340" s="35" t="n">
        <v>39.87</v>
      </c>
      <c r="M1340" s="34">
        <f>IF(AND(ISNUMBER(L1340), L1340&gt;0), (J1340/L1340)*42, "")</f>
        <v/>
      </c>
      <c r="N1340" s="34">
        <f>IF(M1340&lt;&gt;"", M1340/10, "")</f>
        <v/>
      </c>
      <c r="O1340" s="34">
        <f>M1340</f>
        <v/>
      </c>
      <c r="P1340" s="34">
        <f>IF(AND(M1340&lt;&gt;"", J1340&lt;&gt;""), M1340-J1340, "")</f>
        <v/>
      </c>
      <c r="Q1340" s="41" t="inlineStr">
        <is>
          <t>Matched</t>
        </is>
      </c>
      <c r="R1340" s="27" t="inlineStr">
        <is>
          <t>Deductions: Oil: ₹32,148</t>
        </is>
      </c>
    </row>
    <row r="1341">
      <c r="A1341" s="20" t="n">
        <v>1340</v>
      </c>
      <c r="B1341" s="21" t="inlineStr">
        <is>
          <t>Hardik Agritrade Private Limited</t>
        </is>
      </c>
      <c r="C1341" s="21" t="inlineStr">
        <is>
          <t>INWDMSD27/1320 / PO:0442</t>
        </is>
      </c>
      <c r="D1341" s="20" t="inlineStr">
        <is>
          <t>16-07-2026</t>
        </is>
      </c>
      <c r="E1341" s="37" t="n">
        <v>9.67</v>
      </c>
      <c r="F1341" s="38" t="n">
        <v>96.7</v>
      </c>
      <c r="G1341" s="39" t="n">
        <v>773696.7</v>
      </c>
      <c r="H1341" s="39" t="n">
        <v>773696.7</v>
      </c>
      <c r="I1341" s="39" t="n">
        <v>23579.32800000002</v>
      </c>
      <c r="J1341" s="39">
        <f>IF(E1341&gt;0, (G1341-I1341)/E1341, "")</f>
        <v/>
      </c>
      <c r="K1341" s="39">
        <f>IF(F1341&gt;0, (G1341-I1341)/F1341, "")</f>
        <v/>
      </c>
      <c r="L1341" s="40" t="n">
        <v>40.56</v>
      </c>
      <c r="M1341" s="39">
        <f>IF(AND(ISNUMBER(L1341), L1341&gt;0), (J1341/L1341)*42, "")</f>
        <v/>
      </c>
      <c r="N1341" s="39">
        <f>IF(M1341&lt;&gt;"", M1341/10, "")</f>
        <v/>
      </c>
      <c r="O1341" s="39">
        <f>M1341</f>
        <v/>
      </c>
      <c r="P1341" s="39">
        <f>IF(AND(M1341&lt;&gt;"", J1341&lt;&gt;""), M1341-J1341, "")</f>
        <v/>
      </c>
      <c r="Q1341" s="41" t="inlineStr">
        <is>
          <t>Matched</t>
        </is>
      </c>
      <c r="R1341" s="21" t="inlineStr">
        <is>
          <t>Deductions: Oil: ₹23,579</t>
        </is>
      </c>
    </row>
    <row r="1342">
      <c r="A1342" s="26" t="n">
        <v>1341</v>
      </c>
      <c r="B1342" s="27" t="inlineStr">
        <is>
          <t>Reyansh Agro Industries</t>
        </is>
      </c>
      <c r="C1342" s="27" t="inlineStr">
        <is>
          <t>INWDMSD27/1321 / PO:0462</t>
        </is>
      </c>
      <c r="D1342" s="26" t="inlineStr">
        <is>
          <t>16-07-2026</t>
        </is>
      </c>
      <c r="E1342" s="32" t="n">
        <v>9.82</v>
      </c>
      <c r="F1342" s="33" t="n">
        <v>98.2</v>
      </c>
      <c r="G1342" s="34" t="n">
        <v>790784.1</v>
      </c>
      <c r="H1342" s="34" t="n">
        <v>790784.1</v>
      </c>
      <c r="I1342" s="34" t="n">
        <v>31631.36399999999</v>
      </c>
      <c r="J1342" s="34">
        <f>IF(E1342&gt;0, (G1342-I1342)/E1342, "")</f>
        <v/>
      </c>
      <c r="K1342" s="34">
        <f>IF(F1342&gt;0, (G1342-I1342)/F1342, "")</f>
        <v/>
      </c>
      <c r="L1342" s="35" t="n">
        <v>40.03</v>
      </c>
      <c r="M1342" s="34">
        <f>IF(AND(ISNUMBER(L1342), L1342&gt;0), (J1342/L1342)*42, "")</f>
        <v/>
      </c>
      <c r="N1342" s="34">
        <f>IF(M1342&lt;&gt;"", M1342/10, "")</f>
        <v/>
      </c>
      <c r="O1342" s="34">
        <f>M1342</f>
        <v/>
      </c>
      <c r="P1342" s="34">
        <f>IF(AND(M1342&lt;&gt;"", J1342&lt;&gt;""), M1342-J1342, "")</f>
        <v/>
      </c>
      <c r="Q1342" s="41" t="inlineStr">
        <is>
          <t>Matched</t>
        </is>
      </c>
      <c r="R1342" s="27" t="inlineStr">
        <is>
          <t>Deductions: Oil: ₹31,631</t>
        </is>
      </c>
    </row>
    <row r="1343">
      <c r="A1343" s="20" t="n">
        <v>1342</v>
      </c>
      <c r="B1343" s="21" t="inlineStr">
        <is>
          <t>Reyansh Agro Industries</t>
        </is>
      </c>
      <c r="C1343" s="21" t="inlineStr">
        <is>
          <t>INWDMSD27/1322 / PO:0458</t>
        </is>
      </c>
      <c r="D1343" s="20" t="inlineStr">
        <is>
          <t>17-07-2026</t>
        </is>
      </c>
      <c r="E1343" s="37" t="n">
        <v>34.86</v>
      </c>
      <c r="F1343" s="38" t="n">
        <v>348.6</v>
      </c>
      <c r="G1343" s="39" t="n">
        <v>2796000</v>
      </c>
      <c r="H1343" s="39" t="n">
        <v>2796000</v>
      </c>
      <c r="I1343" s="39" t="n">
        <v>107448.5714285717</v>
      </c>
      <c r="J1343" s="39">
        <f>IF(E1343&gt;0, (G1343-I1343)/E1343, "")</f>
        <v/>
      </c>
      <c r="K1343" s="39">
        <f>IF(F1343&gt;0, (G1343-I1343)/F1343, "")</f>
        <v/>
      </c>
      <c r="L1343" s="40" t="n">
        <v>40.03</v>
      </c>
      <c r="M1343" s="39">
        <f>IF(AND(ISNUMBER(L1343), L1343&gt;0), (J1343/L1343)*42, "")</f>
        <v/>
      </c>
      <c r="N1343" s="39">
        <f>IF(M1343&lt;&gt;"", M1343/10, "")</f>
        <v/>
      </c>
      <c r="O1343" s="39">
        <f>M1343</f>
        <v/>
      </c>
      <c r="P1343" s="39">
        <f>IF(AND(M1343&lt;&gt;"", J1343&lt;&gt;""), M1343-J1343, "")</f>
        <v/>
      </c>
      <c r="Q1343" s="41" t="inlineStr">
        <is>
          <t>Matched</t>
        </is>
      </c>
      <c r="R1343" s="21" t="inlineStr">
        <is>
          <t>Deductions: Oil: ₹105,849, Shortage: ₹1,600</t>
        </is>
      </c>
    </row>
    <row r="1344">
      <c r="A1344" s="26" t="n">
        <v>1343</v>
      </c>
      <c r="B1344" s="27" t="inlineStr">
        <is>
          <t>Reyansh Agro Industries</t>
        </is>
      </c>
      <c r="C1344" s="27" t="inlineStr">
        <is>
          <t>INWDMSD27/1323 / PO:0458</t>
        </is>
      </c>
      <c r="D1344" s="26" t="inlineStr">
        <is>
          <t>17-07-2026</t>
        </is>
      </c>
      <c r="E1344" s="32" t="n">
        <v>35.53</v>
      </c>
      <c r="F1344" s="33" t="n">
        <v>355.3</v>
      </c>
      <c r="G1344" s="34" t="n">
        <v>2844800</v>
      </c>
      <c r="H1344" s="34" t="n">
        <v>2844800</v>
      </c>
      <c r="I1344" s="34" t="n">
        <v>134111.9999999998</v>
      </c>
      <c r="J1344" s="34">
        <f>IF(E1344&gt;0, (G1344-I1344)/E1344, "")</f>
        <v/>
      </c>
      <c r="K1344" s="34">
        <f>IF(F1344&gt;0, (G1344-I1344)/F1344, "")</f>
        <v/>
      </c>
      <c r="L1344" s="35" t="n">
        <v>39.77</v>
      </c>
      <c r="M1344" s="34">
        <f>IF(AND(ISNUMBER(L1344), L1344&gt;0), (J1344/L1344)*42, "")</f>
        <v/>
      </c>
      <c r="N1344" s="34">
        <f>IF(M1344&lt;&gt;"", M1344/10, "")</f>
        <v/>
      </c>
      <c r="O1344" s="34">
        <f>M1344</f>
        <v/>
      </c>
      <c r="P1344" s="34">
        <f>IF(AND(M1344&lt;&gt;"", J1344&lt;&gt;""), M1344-J1344, "")</f>
        <v/>
      </c>
      <c r="Q1344" s="41" t="inlineStr">
        <is>
          <t>Matched</t>
        </is>
      </c>
      <c r="R1344" s="27" t="inlineStr">
        <is>
          <t>Deductions: Oil: ₹134,112</t>
        </is>
      </c>
    </row>
    <row r="1345">
      <c r="A1345" s="20" t="n">
        <v>1344</v>
      </c>
      <c r="B1345" s="21" t="inlineStr">
        <is>
          <t>Reyansh Agro Industries</t>
        </is>
      </c>
      <c r="C1345" s="21" t="inlineStr">
        <is>
          <t>INWDMSD27/1324 / PO:0458</t>
        </is>
      </c>
      <c r="D1345" s="20" t="inlineStr">
        <is>
          <t>17-07-2026</t>
        </is>
      </c>
      <c r="E1345" s="37" t="n">
        <v>42.02</v>
      </c>
      <c r="F1345" s="38" t="n">
        <v>420.2</v>
      </c>
      <c r="G1345" s="39" t="n">
        <v>3372800</v>
      </c>
      <c r="H1345" s="39" t="n">
        <v>3372800</v>
      </c>
      <c r="I1345" s="39" t="n">
        <v>170710.8571428572</v>
      </c>
      <c r="J1345" s="39">
        <f>IF(E1345&gt;0, (G1345-I1345)/E1345, "")</f>
        <v/>
      </c>
      <c r="K1345" s="39">
        <f>IF(F1345&gt;0, (G1345-I1345)/F1345, "")</f>
        <v/>
      </c>
      <c r="L1345" s="40" t="n">
        <v>39.77</v>
      </c>
      <c r="M1345" s="39">
        <f>IF(AND(ISNUMBER(L1345), L1345&gt;0), (J1345/L1345)*42, "")</f>
        <v/>
      </c>
      <c r="N1345" s="39">
        <f>IF(M1345&lt;&gt;"", M1345/10, "")</f>
        <v/>
      </c>
      <c r="O1345" s="39">
        <f>M1345</f>
        <v/>
      </c>
      <c r="P1345" s="39">
        <f>IF(AND(M1345&lt;&gt;"", J1345&lt;&gt;""), M1345-J1345, "")</f>
        <v/>
      </c>
      <c r="Q1345" s="41" t="inlineStr">
        <is>
          <t>Matched</t>
        </is>
      </c>
      <c r="R1345" s="21" t="inlineStr">
        <is>
          <t>Deductions: Oil: ₹166,231, Shortage: ₹4,480</t>
        </is>
      </c>
    </row>
    <row r="1346">
      <c r="A1346" s="26" t="n">
        <v>1345</v>
      </c>
      <c r="B1346" s="27" t="inlineStr">
        <is>
          <t>Reyansh Agro Industries</t>
        </is>
      </c>
      <c r="C1346" s="27" t="inlineStr">
        <is>
          <t>INWDMSD27/1325 / PO:0468</t>
        </is>
      </c>
      <c r="D1346" s="26" t="inlineStr">
        <is>
          <t>17-07-2026</t>
        </is>
      </c>
      <c r="E1346" s="32" t="n">
        <v>10.04</v>
      </c>
      <c r="F1346" s="33" t="n">
        <v>100.4</v>
      </c>
      <c r="G1346" s="34" t="n">
        <v>808518.3</v>
      </c>
      <c r="H1346" s="34" t="n">
        <v>808518.3</v>
      </c>
      <c r="I1346" s="34" t="n">
        <v>46778.55878571428</v>
      </c>
      <c r="J1346" s="34">
        <f>IF(E1346&gt;0, (G1346-I1346)/E1346, "")</f>
        <v/>
      </c>
      <c r="K1346" s="34">
        <f>IF(F1346&gt;0, (G1346-I1346)/F1346, "")</f>
        <v/>
      </c>
      <c r="L1346" s="35" t="n">
        <v>39.2</v>
      </c>
      <c r="M1346" s="34">
        <f>IF(AND(ISNUMBER(L1346), L1346&gt;0), (J1346/L1346)*42, "")</f>
        <v/>
      </c>
      <c r="N1346" s="34">
        <f>IF(M1346&lt;&gt;"", M1346/10, "")</f>
        <v/>
      </c>
      <c r="O1346" s="34">
        <f>M1346</f>
        <v/>
      </c>
      <c r="P1346" s="34">
        <f>IF(AND(M1346&lt;&gt;"", J1346&lt;&gt;""), M1346-J1346, "")</f>
        <v/>
      </c>
      <c r="Q1346" s="41" t="inlineStr">
        <is>
          <t>Matched</t>
        </is>
      </c>
      <c r="R1346" s="27" t="inlineStr">
        <is>
          <t>Deductions: Oil: ₹46,779</t>
        </is>
      </c>
    </row>
    <row r="1347">
      <c r="A1347" s="20" t="n">
        <v>1346</v>
      </c>
      <c r="B1347" s="21" t="inlineStr">
        <is>
          <t>Reyansh Agro Industries</t>
        </is>
      </c>
      <c r="C1347" s="21" t="inlineStr">
        <is>
          <t>INWDMSD27/1326 / PO:0468</t>
        </is>
      </c>
      <c r="D1347" s="20" t="inlineStr">
        <is>
          <t>17-07-2026</t>
        </is>
      </c>
      <c r="E1347" s="37" t="n">
        <v>9.720000000000001</v>
      </c>
      <c r="F1347" s="38" t="n">
        <v>97.2</v>
      </c>
      <c r="G1347" s="39" t="n">
        <v>783529.2</v>
      </c>
      <c r="H1347" s="39" t="n">
        <v>783529.2</v>
      </c>
      <c r="I1347" s="39" t="n">
        <v>47011.75200000006</v>
      </c>
      <c r="J1347" s="39">
        <f>IF(E1347&gt;0, (G1347-I1347)/E1347, "")</f>
        <v/>
      </c>
      <c r="K1347" s="39">
        <f>IF(F1347&gt;0, (G1347-I1347)/F1347, "")</f>
        <v/>
      </c>
      <c r="L1347" s="40" t="n">
        <v>39.16</v>
      </c>
      <c r="M1347" s="39">
        <f>IF(AND(ISNUMBER(L1347), L1347&gt;0), (J1347/L1347)*42, "")</f>
        <v/>
      </c>
      <c r="N1347" s="39">
        <f>IF(M1347&lt;&gt;"", M1347/10, "")</f>
        <v/>
      </c>
      <c r="O1347" s="39">
        <f>M1347</f>
        <v/>
      </c>
      <c r="P1347" s="39">
        <f>IF(AND(M1347&lt;&gt;"", J1347&lt;&gt;""), M1347-J1347, "")</f>
        <v/>
      </c>
      <c r="Q1347" s="41" t="inlineStr">
        <is>
          <t>Matched</t>
        </is>
      </c>
      <c r="R1347" s="21" t="inlineStr">
        <is>
          <t>Deductions: Oil: ₹47,012</t>
        </is>
      </c>
    </row>
    <row r="1348">
      <c r="A1348" s="26" t="n">
        <v>1347</v>
      </c>
      <c r="B1348" s="27" t="inlineStr">
        <is>
          <t>Reyansh Agro Industries</t>
        </is>
      </c>
      <c r="C1348" s="27" t="inlineStr">
        <is>
          <t>INWDMSD27/1327 / PO:0468</t>
        </is>
      </c>
      <c r="D1348" s="26" t="inlineStr">
        <is>
          <t>17-07-2026</t>
        </is>
      </c>
      <c r="E1348" s="32" t="n">
        <v>9.67</v>
      </c>
      <c r="F1348" s="33" t="n">
        <v>96.7</v>
      </c>
      <c r="G1348" s="34" t="n">
        <v>780304.8</v>
      </c>
      <c r="H1348" s="34" t="n">
        <v>780304.8</v>
      </c>
      <c r="I1348" s="34" t="n">
        <v>45517.78000000006</v>
      </c>
      <c r="J1348" s="34">
        <f>IF(E1348&gt;0, (G1348-I1348)/E1348, "")</f>
        <v/>
      </c>
      <c r="K1348" s="34">
        <f>IF(F1348&gt;0, (G1348-I1348)/F1348, "")</f>
        <v/>
      </c>
      <c r="L1348" s="35" t="n">
        <v>39.34</v>
      </c>
      <c r="M1348" s="34">
        <f>IF(AND(ISNUMBER(L1348), L1348&gt;0), (J1348/L1348)*42, "")</f>
        <v/>
      </c>
      <c r="N1348" s="34">
        <f>IF(M1348&lt;&gt;"", M1348/10, "")</f>
        <v/>
      </c>
      <c r="O1348" s="34">
        <f>M1348</f>
        <v/>
      </c>
      <c r="P1348" s="34">
        <f>IF(AND(M1348&lt;&gt;"", J1348&lt;&gt;""), M1348-J1348, "")</f>
        <v/>
      </c>
      <c r="Q1348" s="41" t="inlineStr">
        <is>
          <t>Matched</t>
        </is>
      </c>
      <c r="R1348" s="27" t="inlineStr">
        <is>
          <t>Deductions: Oil: ₹45,518</t>
        </is>
      </c>
    </row>
    <row r="1349">
      <c r="A1349" s="20" t="n">
        <v>1348</v>
      </c>
      <c r="B1349" s="21" t="inlineStr">
        <is>
          <t>Reyansh Agro Industries</t>
        </is>
      </c>
      <c r="C1349" s="21" t="inlineStr">
        <is>
          <t>INWDMSD27/1328 / PO:0468</t>
        </is>
      </c>
      <c r="D1349" s="20" t="inlineStr">
        <is>
          <t>17-07-2026</t>
        </is>
      </c>
      <c r="E1349" s="37" t="n">
        <v>9.6</v>
      </c>
      <c r="F1349" s="38" t="n">
        <v>96</v>
      </c>
      <c r="G1349" s="39" t="n">
        <v>775468.2</v>
      </c>
      <c r="H1349" s="39" t="n">
        <v>775468.2</v>
      </c>
      <c r="I1349" s="39" t="n">
        <v>44023.80800000004</v>
      </c>
      <c r="J1349" s="39">
        <f>IF(E1349&gt;0, (G1349-I1349)/E1349, "")</f>
        <v/>
      </c>
      <c r="K1349" s="39">
        <f>IF(F1349&gt;0, (G1349-I1349)/F1349, "")</f>
        <v/>
      </c>
      <c r="L1349" s="40" t="n">
        <v>39.47</v>
      </c>
      <c r="M1349" s="39">
        <f>IF(AND(ISNUMBER(L1349), L1349&gt;0), (J1349/L1349)*42, "")</f>
        <v/>
      </c>
      <c r="N1349" s="39">
        <f>IF(M1349&lt;&gt;"", M1349/10, "")</f>
        <v/>
      </c>
      <c r="O1349" s="39">
        <f>M1349</f>
        <v/>
      </c>
      <c r="P1349" s="39">
        <f>IF(AND(M1349&lt;&gt;"", J1349&lt;&gt;""), M1349-J1349, "")</f>
        <v/>
      </c>
      <c r="Q1349" s="41" t="inlineStr">
        <is>
          <t>Matched</t>
        </is>
      </c>
      <c r="R1349" s="21" t="inlineStr">
        <is>
          <t>Deductions: Oil: ₹43,943, Shortage: ₹81</t>
        </is>
      </c>
    </row>
    <row r="1350">
      <c r="A1350" s="26" t="n">
        <v>1349</v>
      </c>
      <c r="B1350" s="27" t="inlineStr">
        <is>
          <t>Reyansh Agro Industries</t>
        </is>
      </c>
      <c r="C1350" s="27" t="inlineStr">
        <is>
          <t>INWDMSD27/1329 / PO:0468</t>
        </is>
      </c>
      <c r="D1350" s="26" t="inlineStr">
        <is>
          <t>17-07-2026</t>
        </is>
      </c>
      <c r="E1350" s="32" t="n">
        <v>9.6</v>
      </c>
      <c r="F1350" s="33" t="n">
        <v>96</v>
      </c>
      <c r="G1350" s="34" t="n">
        <v>773049.9</v>
      </c>
      <c r="H1350" s="34" t="n">
        <v>773049.9</v>
      </c>
      <c r="I1350" s="34" t="n">
        <v>47303.29150000001</v>
      </c>
      <c r="J1350" s="34">
        <f>IF(E1350&gt;0, (G1350-I1350)/E1350, "")</f>
        <v/>
      </c>
      <c r="K1350" s="34">
        <f>IF(F1350&gt;0, (G1350-I1350)/F1350, "")</f>
        <v/>
      </c>
      <c r="L1350" s="35" t="n">
        <v>39.03</v>
      </c>
      <c r="M1350" s="34">
        <f>IF(AND(ISNUMBER(L1350), L1350&gt;0), (J1350/L1350)*42, "")</f>
        <v/>
      </c>
      <c r="N1350" s="34">
        <f>IF(M1350&lt;&gt;"", M1350/10, "")</f>
        <v/>
      </c>
      <c r="O1350" s="34">
        <f>M1350</f>
        <v/>
      </c>
      <c r="P1350" s="34">
        <f>IF(AND(M1350&lt;&gt;"", J1350&lt;&gt;""), M1350-J1350, "")</f>
        <v/>
      </c>
      <c r="Q1350" s="41" t="inlineStr">
        <is>
          <t>Matched</t>
        </is>
      </c>
      <c r="R1350" s="27" t="inlineStr">
        <is>
          <t>Deductions: Oil: ₹47,303</t>
        </is>
      </c>
    </row>
    <row r="1351">
      <c r="A1351" s="20" t="n">
        <v>1350</v>
      </c>
      <c r="B1351" s="21" t="inlineStr">
        <is>
          <t>Reyansh Agro Industries</t>
        </is>
      </c>
      <c r="C1351" s="21" t="inlineStr">
        <is>
          <t>INWDMSD27/1330 / PO:0468</t>
        </is>
      </c>
      <c r="D1351" s="20" t="inlineStr">
        <is>
          <t>17-07-2026</t>
        </is>
      </c>
      <c r="E1351" s="37" t="n">
        <v>9.73</v>
      </c>
      <c r="F1351" s="38" t="n">
        <v>97.3</v>
      </c>
      <c r="G1351" s="39" t="n">
        <v>785141.4</v>
      </c>
      <c r="H1351" s="39" t="n">
        <v>785141.4</v>
      </c>
      <c r="I1351" s="39" t="n">
        <v>43743.59228571435</v>
      </c>
      <c r="J1351" s="39">
        <f>IF(E1351&gt;0, (G1351-I1351)/E1351, "")</f>
        <v/>
      </c>
      <c r="K1351" s="39">
        <f>IF(F1351&gt;0, (G1351-I1351)/F1351, "")</f>
        <v/>
      </c>
      <c r="L1351" s="40" t="n">
        <v>39.21</v>
      </c>
      <c r="M1351" s="39">
        <f>IF(AND(ISNUMBER(L1351), L1351&gt;0), (J1351/L1351)*42, "")</f>
        <v/>
      </c>
      <c r="N1351" s="39">
        <f>IF(M1351&lt;&gt;"", M1351/10, "")</f>
        <v/>
      </c>
      <c r="O1351" s="39">
        <f>M1351</f>
        <v/>
      </c>
      <c r="P1351" s="39">
        <f>IF(AND(M1351&lt;&gt;"", J1351&lt;&gt;""), M1351-J1351, "")</f>
        <v/>
      </c>
      <c r="Q1351" s="41" t="inlineStr">
        <is>
          <t>Matched</t>
        </is>
      </c>
      <c r="R1351" s="21" t="inlineStr">
        <is>
          <t>Deductions: Oil: ₹43,744</t>
        </is>
      </c>
    </row>
    <row r="1352">
      <c r="A1352" s="26" t="n">
        <v>1351</v>
      </c>
      <c r="B1352" s="27" t="inlineStr">
        <is>
          <t>Reyansh Agro Industries</t>
        </is>
      </c>
      <c r="C1352" s="27" t="inlineStr">
        <is>
          <t>INWDMSD27/1331 / PO:0468</t>
        </is>
      </c>
      <c r="D1352" s="26" t="inlineStr">
        <is>
          <t>17-07-2026</t>
        </is>
      </c>
      <c r="E1352" s="32" t="n">
        <v>10.03</v>
      </c>
      <c r="F1352" s="33" t="n">
        <v>100.3</v>
      </c>
      <c r="G1352" s="34" t="n">
        <v>808518.3</v>
      </c>
      <c r="H1352" s="34" t="n">
        <v>808518.3</v>
      </c>
      <c r="I1352" s="34" t="n">
        <v>38308.36707142861</v>
      </c>
      <c r="J1352" s="34">
        <f>IF(E1352&gt;0, (G1352-I1352)/E1352, "")</f>
        <v/>
      </c>
      <c r="K1352" s="34">
        <f>IF(F1352&gt;0, (G1352-I1352)/F1352, "")</f>
        <v/>
      </c>
      <c r="L1352" s="35" t="n">
        <v>39.5</v>
      </c>
      <c r="M1352" s="34">
        <f>IF(AND(ISNUMBER(L1352), L1352&gt;0), (J1352/L1352)*42, "")</f>
        <v/>
      </c>
      <c r="N1352" s="34">
        <f>IF(M1352&lt;&gt;"", M1352/10, "")</f>
        <v/>
      </c>
      <c r="O1352" s="34">
        <f>M1352</f>
        <v/>
      </c>
      <c r="P1352" s="34">
        <f>IF(AND(M1352&lt;&gt;"", J1352&lt;&gt;""), M1352-J1352, "")</f>
        <v/>
      </c>
      <c r="Q1352" s="41" t="inlineStr">
        <is>
          <t>Matched</t>
        </is>
      </c>
      <c r="R1352" s="27" t="inlineStr">
        <is>
          <t>Deductions: Oil: ₹38,308</t>
        </is>
      </c>
    </row>
    <row r="1353">
      <c r="A1353" s="20" t="n">
        <v>1352</v>
      </c>
      <c r="B1353" s="21" t="inlineStr">
        <is>
          <t>Reyansh Agro Industries</t>
        </is>
      </c>
      <c r="C1353" s="21" t="inlineStr">
        <is>
          <t>INWDMSD27/1332 / PO:0468</t>
        </is>
      </c>
      <c r="D1353" s="20" t="inlineStr">
        <is>
          <t>17-07-2026</t>
        </is>
      </c>
      <c r="E1353" s="37" t="n">
        <v>10.05</v>
      </c>
      <c r="F1353" s="38" t="n">
        <v>100.5</v>
      </c>
      <c r="G1353" s="39" t="n">
        <v>811742.7</v>
      </c>
      <c r="H1353" s="39" t="n">
        <v>811742.7</v>
      </c>
      <c r="I1353" s="39" t="n">
        <v>49477.65028571433</v>
      </c>
      <c r="J1353" s="39">
        <f>IF(E1353&gt;0, (G1353-I1353)/E1353, "")</f>
        <v/>
      </c>
      <c r="K1353" s="39">
        <f>IF(F1353&gt;0, (G1353-I1353)/F1353, "")</f>
        <v/>
      </c>
      <c r="L1353" s="40" t="n">
        <v>38.92</v>
      </c>
      <c r="M1353" s="39">
        <f>IF(AND(ISNUMBER(L1353), L1353&gt;0), (J1353/L1353)*42, "")</f>
        <v/>
      </c>
      <c r="N1353" s="39">
        <f>IF(M1353&lt;&gt;"", M1353/10, "")</f>
        <v/>
      </c>
      <c r="O1353" s="39">
        <f>M1353</f>
        <v/>
      </c>
      <c r="P1353" s="39">
        <f>IF(AND(M1353&lt;&gt;"", J1353&lt;&gt;""), M1353-J1353, "")</f>
        <v/>
      </c>
      <c r="Q1353" s="41" t="inlineStr">
        <is>
          <t>Matched</t>
        </is>
      </c>
      <c r="R1353" s="21" t="inlineStr">
        <is>
          <t>Deductions: Oil: ₹49,478</t>
        </is>
      </c>
    </row>
    <row r="1354">
      <c r="A1354" s="26" t="n">
        <v>1353</v>
      </c>
      <c r="B1354" s="27" t="inlineStr">
        <is>
          <t>Reyansh Agro Industries</t>
        </is>
      </c>
      <c r="C1354" s="27" t="inlineStr">
        <is>
          <t>INWDMSD27/1333 / PO:0458</t>
        </is>
      </c>
      <c r="D1354" s="26" t="inlineStr">
        <is>
          <t>18-07-2026</t>
        </is>
      </c>
      <c r="E1354" s="32" t="n">
        <v>39.45</v>
      </c>
      <c r="F1354" s="33" t="n">
        <v>394.5</v>
      </c>
      <c r="G1354" s="34" t="n">
        <v>3164000</v>
      </c>
      <c r="H1354" s="34" t="n">
        <v>3164000</v>
      </c>
      <c r="I1354" s="34" t="n">
        <v>152346.6666666667</v>
      </c>
      <c r="J1354" s="34">
        <f>IF(E1354&gt;0, (G1354-I1354)/E1354, "")</f>
        <v/>
      </c>
      <c r="K1354" s="34">
        <f>IF(F1354&gt;0, (G1354-I1354)/F1354, "")</f>
        <v/>
      </c>
      <c r="L1354" s="35" t="n">
        <v>39.74</v>
      </c>
      <c r="M1354" s="34">
        <f>IF(AND(ISNUMBER(L1354), L1354&gt;0), (J1354/L1354)*42, "")</f>
        <v/>
      </c>
      <c r="N1354" s="34">
        <f>IF(M1354&lt;&gt;"", M1354/10, "")</f>
        <v/>
      </c>
      <c r="O1354" s="34">
        <f>M1354</f>
        <v/>
      </c>
      <c r="P1354" s="34">
        <f>IF(AND(M1354&lt;&gt;"", J1354&lt;&gt;""), M1354-J1354, "")</f>
        <v/>
      </c>
      <c r="Q1354" s="41" t="inlineStr">
        <is>
          <t>Matched</t>
        </is>
      </c>
      <c r="R1354" s="27" t="inlineStr">
        <is>
          <t>Deductions: Oil: ₹150,667, Shortage: ₹1,680</t>
        </is>
      </c>
    </row>
    <row r="1355">
      <c r="A1355" s="20" t="n">
        <v>1354</v>
      </c>
      <c r="B1355" s="21" t="inlineStr">
        <is>
          <t>Mittal Trading Company</t>
        </is>
      </c>
      <c r="C1355" s="21" t="inlineStr">
        <is>
          <t>INWDMSD27/1334 / PO:0469</t>
        </is>
      </c>
      <c r="D1355" s="20" t="inlineStr">
        <is>
          <t>18-07-2026</t>
        </is>
      </c>
      <c r="E1355" s="37" t="n">
        <v>18.12</v>
      </c>
      <c r="F1355" s="38" t="n">
        <v>181.2</v>
      </c>
      <c r="G1355" s="39" t="n">
        <v>1480040</v>
      </c>
      <c r="H1355" s="39" t="n">
        <v>1480040</v>
      </c>
      <c r="I1355" s="39" t="n">
        <v>76020.68476190479</v>
      </c>
      <c r="J1355" s="39">
        <f>IF(E1355&gt;0, (G1355-I1355)/E1355, "")</f>
        <v/>
      </c>
      <c r="K1355" s="39">
        <f>IF(F1355&gt;0, (G1355-I1355)/F1355, "")</f>
        <v/>
      </c>
      <c r="L1355" s="40" t="n">
        <v>40.22</v>
      </c>
      <c r="M1355" s="39">
        <f>IF(AND(ISNUMBER(L1355), L1355&gt;0), (J1355/L1355)*42, "")</f>
        <v/>
      </c>
      <c r="N1355" s="39">
        <f>IF(M1355&lt;&gt;"", M1355/10, "")</f>
        <v/>
      </c>
      <c r="O1355" s="39">
        <f>M1355</f>
        <v/>
      </c>
      <c r="P1355" s="39">
        <f>IF(AND(M1355&lt;&gt;"", J1355&lt;&gt;""), M1355-J1355, "")</f>
        <v/>
      </c>
      <c r="Q1355" s="41" t="inlineStr">
        <is>
          <t>Matched</t>
        </is>
      </c>
      <c r="R1355" s="21" t="inlineStr">
        <is>
          <t>Deductions: Oil: ₹62,726, Shortage: ₹3,260, Bardana: ₹3,375</t>
        </is>
      </c>
    </row>
    <row r="1356">
      <c r="A1356" s="26" t="n">
        <v>1355</v>
      </c>
      <c r="B1356" s="27" t="inlineStr">
        <is>
          <t>Moreshwar Trading Company</t>
        </is>
      </c>
      <c r="C1356" s="27" t="inlineStr">
        <is>
          <t>INWDMSD27/1335 / PO:0470</t>
        </is>
      </c>
      <c r="D1356" s="26" t="inlineStr">
        <is>
          <t>18-07-2026</t>
        </is>
      </c>
      <c r="E1356" s="32" t="n">
        <v>27.76</v>
      </c>
      <c r="F1356" s="33" t="n">
        <v>277.6</v>
      </c>
      <c r="G1356" s="34" t="n">
        <v>2272627.5</v>
      </c>
      <c r="H1356" s="34" t="n">
        <v>2272627.5</v>
      </c>
      <c r="I1356" s="34" t="n">
        <v>183413.6914285715</v>
      </c>
      <c r="J1356" s="34">
        <f>IF(E1356&gt;0, (G1356-I1356)/E1356, "")</f>
        <v/>
      </c>
      <c r="K1356" s="34">
        <f>IF(F1356&gt;0, (G1356-I1356)/F1356, "")</f>
        <v/>
      </c>
      <c r="L1356" s="35" t="n">
        <v>39.22</v>
      </c>
      <c r="M1356" s="34">
        <f>IF(AND(ISNUMBER(L1356), L1356&gt;0), (J1356/L1356)*42, "")</f>
        <v/>
      </c>
      <c r="N1356" s="34">
        <f>IF(M1356&lt;&gt;"", M1356/10, "")</f>
        <v/>
      </c>
      <c r="O1356" s="34">
        <f>M1356</f>
        <v/>
      </c>
      <c r="P1356" s="34">
        <f>IF(AND(M1356&lt;&gt;"", J1356&lt;&gt;""), M1356-J1356, "")</f>
        <v/>
      </c>
      <c r="Q1356" s="41" t="inlineStr">
        <is>
          <t>Matched</t>
        </is>
      </c>
      <c r="R1356" s="27" t="inlineStr">
        <is>
          <t>Deductions: Oil: ₹150,366, Shortage: ₹10,187, Bardana: ₹5,060, Brokerage: ₹4,164</t>
        </is>
      </c>
    </row>
    <row r="1357">
      <c r="A1357" s="20" t="n">
        <v>1356</v>
      </c>
      <c r="B1357" s="21" t="inlineStr">
        <is>
          <t>Reyansh Agro Industries</t>
        </is>
      </c>
      <c r="C1357" s="21" t="inlineStr">
        <is>
          <t>INWDMSD27/1337 / PO:0458</t>
        </is>
      </c>
      <c r="D1357" s="20" t="inlineStr">
        <is>
          <t>18-07-2026</t>
        </is>
      </c>
      <c r="E1357" s="37" t="n">
        <v>30.56</v>
      </c>
      <c r="F1357" s="38" t="n">
        <v>305.6</v>
      </c>
      <c r="G1357" s="39" t="n">
        <v>2444800</v>
      </c>
      <c r="H1357" s="39" t="n">
        <v>2444800</v>
      </c>
      <c r="I1357" s="39" t="n">
        <v>135046.0952380953</v>
      </c>
      <c r="J1357" s="39">
        <f>IF(E1357&gt;0, (G1357-I1357)/E1357, "")</f>
        <v/>
      </c>
      <c r="K1357" s="39">
        <f>IF(F1357&gt;0, (G1357-I1357)/F1357, "")</f>
        <v/>
      </c>
      <c r="L1357" s="40" t="n">
        <v>39</v>
      </c>
      <c r="M1357" s="39">
        <f>IF(AND(ISNUMBER(L1357), L1357&gt;0), (J1357/L1357)*42, "")</f>
        <v/>
      </c>
      <c r="N1357" s="39">
        <f>IF(M1357&lt;&gt;"", M1357/10, "")</f>
        <v/>
      </c>
      <c r="O1357" s="39">
        <f>M1357</f>
        <v/>
      </c>
      <c r="P1357" s="39">
        <f>IF(AND(M1357&lt;&gt;"", J1357&lt;&gt;""), M1357-J1357, "")</f>
        <v/>
      </c>
      <c r="Q1357" s="41" t="inlineStr">
        <is>
          <t>Matched</t>
        </is>
      </c>
      <c r="R1357" s="21" t="inlineStr">
        <is>
          <t>Deductions: Oil: ₹135,046</t>
        </is>
      </c>
    </row>
    <row r="1358">
      <c r="A1358" s="26" t="n">
        <v>1357</v>
      </c>
      <c r="B1358" s="27" t="inlineStr">
        <is>
          <t>Reyansh Agro Industries</t>
        </is>
      </c>
      <c r="C1358" s="27" t="inlineStr">
        <is>
          <t>INWDMSD27/1336 / PO:0458</t>
        </is>
      </c>
      <c r="D1358" s="26" t="inlineStr">
        <is>
          <t>18-07-2026</t>
        </is>
      </c>
      <c r="E1358" s="32" t="n">
        <v>35.14</v>
      </c>
      <c r="F1358" s="33" t="n">
        <v>351.4</v>
      </c>
      <c r="G1358" s="34" t="n">
        <v>2814400</v>
      </c>
      <c r="H1358" s="34" t="n">
        <v>2814400</v>
      </c>
      <c r="I1358" s="34" t="n">
        <v>182265.9047619047</v>
      </c>
      <c r="J1358" s="34">
        <f>IF(E1358&gt;0, (G1358-I1358)/E1358, "")</f>
        <v/>
      </c>
      <c r="K1358" s="34">
        <f>IF(F1358&gt;0, (G1358-I1358)/F1358, "")</f>
        <v/>
      </c>
      <c r="L1358" s="35" t="n">
        <v>39.04</v>
      </c>
      <c r="M1358" s="34">
        <f>IF(AND(ISNUMBER(L1358), L1358&gt;0), (J1358/L1358)*42, "")</f>
        <v/>
      </c>
      <c r="N1358" s="34">
        <f>IF(M1358&lt;&gt;"", M1358/10, "")</f>
        <v/>
      </c>
      <c r="O1358" s="34">
        <f>M1358</f>
        <v/>
      </c>
      <c r="P1358" s="34">
        <f>IF(AND(M1358&lt;&gt;"", J1358&lt;&gt;""), M1358-J1358, "")</f>
        <v/>
      </c>
      <c r="Q1358" s="41" t="inlineStr">
        <is>
          <t>Matched</t>
        </is>
      </c>
      <c r="R1358" s="27" t="inlineStr">
        <is>
          <t>Deductions: Oil: ₹182,266</t>
        </is>
      </c>
    </row>
    <row r="1359">
      <c r="A1359" s="20" t="n">
        <v>1358</v>
      </c>
      <c r="B1359" s="21" t="inlineStr">
        <is>
          <t>Hardik Agritrade Private Limited</t>
        </is>
      </c>
      <c r="C1359" s="21" t="inlineStr">
        <is>
          <t>INWDMSD27/1338 / PO:0442</t>
        </is>
      </c>
      <c r="D1359" s="20" t="inlineStr">
        <is>
          <t>18-07-2026</t>
        </is>
      </c>
      <c r="E1359" s="37" t="n">
        <v>9.640000000000001</v>
      </c>
      <c r="F1359" s="38" t="n">
        <v>96.40000000000001</v>
      </c>
      <c r="G1359" s="39" t="n">
        <v>772096.5</v>
      </c>
      <c r="H1359" s="39" t="n">
        <v>772096.5</v>
      </c>
      <c r="I1359" s="39" t="n">
        <v>29964.69750000005</v>
      </c>
      <c r="J1359" s="39">
        <f>IF(E1359&gt;0, (G1359-I1359)/E1359, "")</f>
        <v/>
      </c>
      <c r="K1359" s="39">
        <f>IF(F1359&gt;0, (G1359-I1359)/F1359, "")</f>
        <v/>
      </c>
      <c r="L1359" s="40" t="n">
        <v>40.27</v>
      </c>
      <c r="M1359" s="39">
        <f>IF(AND(ISNUMBER(L1359), L1359&gt;0), (J1359/L1359)*42, "")</f>
        <v/>
      </c>
      <c r="N1359" s="39">
        <f>IF(M1359&lt;&gt;"", M1359/10, "")</f>
        <v/>
      </c>
      <c r="O1359" s="39">
        <f>M1359</f>
        <v/>
      </c>
      <c r="P1359" s="39">
        <f>IF(AND(M1359&lt;&gt;"", J1359&lt;&gt;""), M1359-J1359, "")</f>
        <v/>
      </c>
      <c r="Q1359" s="41" t="inlineStr">
        <is>
          <t>Matched</t>
        </is>
      </c>
      <c r="R1359" s="21" t="inlineStr">
        <is>
          <t>Deductions: Oil: ₹29,965</t>
        </is>
      </c>
    </row>
    <row r="1360">
      <c r="A1360" s="26" t="n">
        <v>1359</v>
      </c>
      <c r="B1360" s="27" t="inlineStr">
        <is>
          <t>Hardik Agritrade Private Limited</t>
        </is>
      </c>
      <c r="C1360" s="27" t="inlineStr">
        <is>
          <t>INWDMSD27/1339 / PO:0442</t>
        </is>
      </c>
      <c r="D1360" s="26" t="inlineStr">
        <is>
          <t>18-07-2026</t>
        </is>
      </c>
      <c r="E1360" s="32" t="n">
        <v>9.68</v>
      </c>
      <c r="F1360" s="33" t="n">
        <v>96.8</v>
      </c>
      <c r="G1360" s="34" t="n">
        <v>775296.9</v>
      </c>
      <c r="H1360" s="34" t="n">
        <v>775296.9</v>
      </c>
      <c r="I1360" s="34" t="n">
        <v>27135.39149999998</v>
      </c>
      <c r="J1360" s="34">
        <f>IF(E1360&gt;0, (G1360-I1360)/E1360, "")</f>
        <v/>
      </c>
      <c r="K1360" s="34">
        <f>IF(F1360&gt;0, (G1360-I1360)/F1360, "")</f>
        <v/>
      </c>
      <c r="L1360" s="35" t="n">
        <v>40.13</v>
      </c>
      <c r="M1360" s="34">
        <f>IF(AND(ISNUMBER(L1360), L1360&gt;0), (J1360/L1360)*42, "")</f>
        <v/>
      </c>
      <c r="N1360" s="34">
        <f>IF(M1360&lt;&gt;"", M1360/10, "")</f>
        <v/>
      </c>
      <c r="O1360" s="34">
        <f>M1360</f>
        <v/>
      </c>
      <c r="P1360" s="34">
        <f>IF(AND(M1360&lt;&gt;"", J1360&lt;&gt;""), M1360-J1360, "")</f>
        <v/>
      </c>
      <c r="Q1360" s="41" t="inlineStr">
        <is>
          <t>Matched</t>
        </is>
      </c>
      <c r="R1360" s="27" t="inlineStr">
        <is>
          <t>Deductions: Oil: ₹27,135</t>
        </is>
      </c>
    </row>
    <row r="1361">
      <c r="A1361" s="20" t="n">
        <v>1360</v>
      </c>
      <c r="B1361" s="21" t="inlineStr">
        <is>
          <t>Hardik Agritrade Private Limited</t>
        </is>
      </c>
      <c r="C1361" s="21" t="inlineStr">
        <is>
          <t>INWDMSD27/1340 / PO:0442</t>
        </is>
      </c>
      <c r="D1361" s="20" t="inlineStr">
        <is>
          <t>18-07-2026</t>
        </is>
      </c>
      <c r="E1361" s="37" t="n">
        <v>9.709999999999999</v>
      </c>
      <c r="F1361" s="38" t="n">
        <v>97.09999999999999</v>
      </c>
      <c r="G1361" s="39" t="n">
        <v>776897.1</v>
      </c>
      <c r="H1361" s="39" t="n">
        <v>776897.1</v>
      </c>
      <c r="I1361" s="39" t="n">
        <v>31075.88399999999</v>
      </c>
      <c r="J1361" s="39">
        <f>IF(E1361&gt;0, (G1361-I1361)/E1361, "")</f>
        <v/>
      </c>
      <c r="K1361" s="39">
        <f>IF(F1361&gt;0, (G1361-I1361)/F1361, "")</f>
        <v/>
      </c>
      <c r="L1361" s="40" t="n">
        <v>40.17</v>
      </c>
      <c r="M1361" s="39">
        <f>IF(AND(ISNUMBER(L1361), L1361&gt;0), (J1361/L1361)*42, "")</f>
        <v/>
      </c>
      <c r="N1361" s="39">
        <f>IF(M1361&lt;&gt;"", M1361/10, "")</f>
        <v/>
      </c>
      <c r="O1361" s="39">
        <f>M1361</f>
        <v/>
      </c>
      <c r="P1361" s="39">
        <f>IF(AND(M1361&lt;&gt;"", J1361&lt;&gt;""), M1361-J1361, "")</f>
        <v/>
      </c>
      <c r="Q1361" s="41" t="inlineStr">
        <is>
          <t>Matched</t>
        </is>
      </c>
      <c r="R1361" s="21" t="inlineStr">
        <is>
          <t>Deductions: Oil: ₹31,076</t>
        </is>
      </c>
    </row>
    <row r="1362">
      <c r="A1362" s="26" t="n">
        <v>1361</v>
      </c>
      <c r="B1362" s="27" t="inlineStr">
        <is>
          <t>Hardik Agritrade Private Limited</t>
        </is>
      </c>
      <c r="C1362" s="27" t="inlineStr">
        <is>
          <t>INWDMSD27/1341 / PO:0442</t>
        </is>
      </c>
      <c r="D1362" s="26" t="inlineStr">
        <is>
          <t>18-07-2026</t>
        </is>
      </c>
      <c r="E1362" s="32" t="n">
        <v>9.709999999999999</v>
      </c>
      <c r="F1362" s="33" t="n">
        <v>97.09999999999999</v>
      </c>
      <c r="G1362" s="34" t="n">
        <v>777697.2</v>
      </c>
      <c r="H1362" s="34" t="n">
        <v>777697.2</v>
      </c>
      <c r="I1362" s="34" t="n">
        <v>37588.69800000002</v>
      </c>
      <c r="J1362" s="34">
        <f>IF(E1362&gt;0, (G1362-I1362)/E1362, "")</f>
        <v/>
      </c>
      <c r="K1362" s="34">
        <f>IF(F1362&gt;0, (G1362-I1362)/F1362, "")</f>
        <v/>
      </c>
      <c r="L1362" s="35" t="n">
        <v>39.87</v>
      </c>
      <c r="M1362" s="34">
        <f>IF(AND(ISNUMBER(L1362), L1362&gt;0), (J1362/L1362)*42, "")</f>
        <v/>
      </c>
      <c r="N1362" s="34">
        <f>IF(M1362&lt;&gt;"", M1362/10, "")</f>
        <v/>
      </c>
      <c r="O1362" s="34">
        <f>M1362</f>
        <v/>
      </c>
      <c r="P1362" s="34">
        <f>IF(AND(M1362&lt;&gt;"", J1362&lt;&gt;""), M1362-J1362, "")</f>
        <v/>
      </c>
      <c r="Q1362" s="41" t="inlineStr">
        <is>
          <t>Matched</t>
        </is>
      </c>
      <c r="R1362" s="27" t="inlineStr">
        <is>
          <t>Deductions: Oil: ₹37,589</t>
        </is>
      </c>
    </row>
    <row r="1363">
      <c r="A1363" s="20" t="n">
        <v>1362</v>
      </c>
      <c r="B1363" s="21" t="inlineStr">
        <is>
          <t>Hardik Agritrade Private Limited</t>
        </is>
      </c>
      <c r="C1363" s="21" t="inlineStr">
        <is>
          <t>INWDMSD27/1342 / PO:0460</t>
        </is>
      </c>
      <c r="D1363" s="20" t="inlineStr">
        <is>
          <t>18-07-2026</t>
        </is>
      </c>
      <c r="E1363" s="37" t="n">
        <v>9.040000000000001</v>
      </c>
      <c r="F1363" s="38" t="n">
        <v>90.40000000000001</v>
      </c>
      <c r="G1363" s="39" t="n">
        <v>728525</v>
      </c>
      <c r="H1363" s="39" t="n">
        <v>728525</v>
      </c>
      <c r="I1363" s="39" t="n">
        <v>42323.83333333329</v>
      </c>
      <c r="J1363" s="39">
        <f>IF(E1363&gt;0, (G1363-I1363)/E1363, "")</f>
        <v/>
      </c>
      <c r="K1363" s="39">
        <f>IF(F1363&gt;0, (G1363-I1363)/F1363, "")</f>
        <v/>
      </c>
      <c r="L1363" s="40" t="n">
        <v>39.68</v>
      </c>
      <c r="M1363" s="39">
        <f>IF(AND(ISNUMBER(L1363), L1363&gt;0), (J1363/L1363)*42, "")</f>
        <v/>
      </c>
      <c r="N1363" s="39">
        <f>IF(M1363&lt;&gt;"", M1363/10, "")</f>
        <v/>
      </c>
      <c r="O1363" s="39">
        <f>M1363</f>
        <v/>
      </c>
      <c r="P1363" s="39">
        <f>IF(AND(M1363&lt;&gt;"", J1363&lt;&gt;""), M1363-J1363, "")</f>
        <v/>
      </c>
      <c r="Q1363" s="41" t="inlineStr">
        <is>
          <t>Matched</t>
        </is>
      </c>
      <c r="R1363" s="21" t="inlineStr">
        <is>
          <t>Deductions: Oil: ₹42,324</t>
        </is>
      </c>
    </row>
    <row r="1364">
      <c r="A1364" s="26" t="n">
        <v>1363</v>
      </c>
      <c r="B1364" s="27" t="inlineStr">
        <is>
          <t>Hardik Agritrade Private Limited</t>
        </is>
      </c>
      <c r="C1364" s="27" t="inlineStr">
        <is>
          <t>INWDMSD27/1343 / PO:0460</t>
        </is>
      </c>
      <c r="D1364" s="26" t="inlineStr">
        <is>
          <t>18-07-2026</t>
        </is>
      </c>
      <c r="E1364" s="32" t="n">
        <v>9.15</v>
      </c>
      <c r="F1364" s="33" t="n">
        <v>91.5</v>
      </c>
      <c r="G1364" s="34" t="n">
        <v>737380</v>
      </c>
      <c r="H1364" s="34" t="n">
        <v>737380</v>
      </c>
      <c r="I1364" s="34" t="n">
        <v>31601.99999999995</v>
      </c>
      <c r="J1364" s="34">
        <f>IF(E1364&gt;0, (G1364-I1364)/E1364, "")</f>
        <v/>
      </c>
      <c r="K1364" s="34">
        <f>IF(F1364&gt;0, (G1364-I1364)/F1364, "")</f>
        <v/>
      </c>
      <c r="L1364" s="35" t="n">
        <v>39.97</v>
      </c>
      <c r="M1364" s="34">
        <f>IF(AND(ISNUMBER(L1364), L1364&gt;0), (J1364/L1364)*42, "")</f>
        <v/>
      </c>
      <c r="N1364" s="34">
        <f>IF(M1364&lt;&gt;"", M1364/10, "")</f>
        <v/>
      </c>
      <c r="O1364" s="34">
        <f>M1364</f>
        <v/>
      </c>
      <c r="P1364" s="34">
        <f>IF(AND(M1364&lt;&gt;"", J1364&lt;&gt;""), M1364-J1364, "")</f>
        <v/>
      </c>
      <c r="Q1364" s="41" t="inlineStr">
        <is>
          <t>Matched</t>
        </is>
      </c>
      <c r="R1364" s="27" t="inlineStr">
        <is>
          <t>Deductions: Oil: ₹31,602</t>
        </is>
      </c>
    </row>
    <row r="1365">
      <c r="A1365" s="20" t="n">
        <v>1364</v>
      </c>
      <c r="B1365" s="21" t="inlineStr">
        <is>
          <t>Hardik Agritrade Private Limited</t>
        </is>
      </c>
      <c r="C1365" s="21" t="inlineStr">
        <is>
          <t>INWDMSD27/1344 / PO:0460</t>
        </is>
      </c>
      <c r="D1365" s="20" t="inlineStr">
        <is>
          <t>18-07-2026</t>
        </is>
      </c>
      <c r="E1365" s="37" t="n">
        <v>9.23</v>
      </c>
      <c r="F1365" s="38" t="n">
        <v>92.3</v>
      </c>
      <c r="G1365" s="39" t="n">
        <v>743820</v>
      </c>
      <c r="H1365" s="39" t="n">
        <v>743820</v>
      </c>
      <c r="I1365" s="39" t="n">
        <v>26919.20000000006</v>
      </c>
      <c r="J1365" s="39">
        <f>IF(E1365&gt;0, (G1365-I1365)/E1365, "")</f>
        <v/>
      </c>
      <c r="K1365" s="39">
        <f>IF(F1365&gt;0, (G1365-I1365)/F1365, "")</f>
        <v/>
      </c>
      <c r="L1365" s="40" t="n">
        <v>40.2</v>
      </c>
      <c r="M1365" s="39">
        <f>IF(AND(ISNUMBER(L1365), L1365&gt;0), (J1365/L1365)*42, "")</f>
        <v/>
      </c>
      <c r="N1365" s="39">
        <f>IF(M1365&lt;&gt;"", M1365/10, "")</f>
        <v/>
      </c>
      <c r="O1365" s="39">
        <f>M1365</f>
        <v/>
      </c>
      <c r="P1365" s="39">
        <f>IF(AND(M1365&lt;&gt;"", J1365&lt;&gt;""), M1365-J1365, "")</f>
        <v/>
      </c>
      <c r="Q1365" s="41" t="inlineStr">
        <is>
          <t>Matched</t>
        </is>
      </c>
      <c r="R1365" s="21" t="inlineStr">
        <is>
          <t>Deductions: Oil: ₹26,919</t>
        </is>
      </c>
    </row>
    <row r="1366">
      <c r="A1366" s="26" t="n">
        <v>1365</v>
      </c>
      <c r="B1366" s="27" t="inlineStr">
        <is>
          <t>Hardik Agritrade Private Limited</t>
        </is>
      </c>
      <c r="C1366" s="27" t="inlineStr">
        <is>
          <t>INWDMSD27/1345 / PO:0460</t>
        </is>
      </c>
      <c r="D1366" s="26" t="inlineStr">
        <is>
          <t>18-07-2026</t>
        </is>
      </c>
      <c r="E1366" s="32" t="n">
        <v>9.07</v>
      </c>
      <c r="F1366" s="33" t="n">
        <v>90.7</v>
      </c>
      <c r="G1366" s="34" t="n">
        <v>730940</v>
      </c>
      <c r="H1366" s="34" t="n">
        <v>730940</v>
      </c>
      <c r="I1366" s="34" t="n">
        <v>36024.90000000001</v>
      </c>
      <c r="J1366" s="34">
        <f>IF(E1366&gt;0, (G1366-I1366)/E1366, "")</f>
        <v/>
      </c>
      <c r="K1366" s="34">
        <f>IF(F1366&gt;0, (G1366-I1366)/F1366, "")</f>
        <v/>
      </c>
      <c r="L1366" s="35" t="n">
        <v>39.54</v>
      </c>
      <c r="M1366" s="34">
        <f>IF(AND(ISNUMBER(L1366), L1366&gt;0), (J1366/L1366)*42, "")</f>
        <v/>
      </c>
      <c r="N1366" s="34">
        <f>IF(M1366&lt;&gt;"", M1366/10, "")</f>
        <v/>
      </c>
      <c r="O1366" s="34">
        <f>M1366</f>
        <v/>
      </c>
      <c r="P1366" s="34">
        <f>IF(AND(M1366&lt;&gt;"", J1366&lt;&gt;""), M1366-J1366, "")</f>
        <v/>
      </c>
      <c r="Q1366" s="41" t="inlineStr">
        <is>
          <t>Matched</t>
        </is>
      </c>
      <c r="R1366" s="27" t="inlineStr">
        <is>
          <t>Deductions: Oil: ₹36,025</t>
        </is>
      </c>
    </row>
    <row r="1367">
      <c r="A1367" s="20" t="n">
        <v>1366</v>
      </c>
      <c r="B1367" s="21" t="inlineStr">
        <is>
          <t>Hardik Agritrade Private Limited</t>
        </is>
      </c>
      <c r="C1367" s="21" t="inlineStr">
        <is>
          <t>INWDMSD27/1346 / PO:0460</t>
        </is>
      </c>
      <c r="D1367" s="20" t="inlineStr">
        <is>
          <t>18-07-2026</t>
        </is>
      </c>
      <c r="E1367" s="37" t="n">
        <v>9.01</v>
      </c>
      <c r="F1367" s="38" t="n">
        <v>90.09999999999999</v>
      </c>
      <c r="G1367" s="39" t="n">
        <v>725305</v>
      </c>
      <c r="H1367" s="39" t="n">
        <v>725305</v>
      </c>
      <c r="I1367" s="39" t="n">
        <v>33674.87500000005</v>
      </c>
      <c r="J1367" s="39">
        <f>IF(E1367&gt;0, (G1367-I1367)/E1367, "")</f>
        <v/>
      </c>
      <c r="K1367" s="39">
        <f>IF(F1367&gt;0, (G1367-I1367)/F1367, "")</f>
        <v/>
      </c>
      <c r="L1367" s="40" t="n">
        <v>40.02</v>
      </c>
      <c r="M1367" s="39">
        <f>IF(AND(ISNUMBER(L1367), L1367&gt;0), (J1367/L1367)*42, "")</f>
        <v/>
      </c>
      <c r="N1367" s="39">
        <f>IF(M1367&lt;&gt;"", M1367/10, "")</f>
        <v/>
      </c>
      <c r="O1367" s="39">
        <f>M1367</f>
        <v/>
      </c>
      <c r="P1367" s="39">
        <f>IF(AND(M1367&lt;&gt;"", J1367&lt;&gt;""), M1367-J1367, "")</f>
        <v/>
      </c>
      <c r="Q1367" s="41" t="inlineStr">
        <is>
          <t>Matched</t>
        </is>
      </c>
      <c r="R1367" s="21" t="inlineStr">
        <is>
          <t>Deductions: Oil: ₹33,675</t>
        </is>
      </c>
    </row>
    <row r="1368">
      <c r="A1368" s="26" t="n">
        <v>1367</v>
      </c>
      <c r="B1368" s="27" t="inlineStr">
        <is>
          <t>Shubham Traders</t>
        </is>
      </c>
      <c r="C1368" s="27" t="inlineStr">
        <is>
          <t>INWDMSD27/1348 / PO:0466</t>
        </is>
      </c>
      <c r="D1368" s="26" t="inlineStr">
        <is>
          <t>19-07-2026</t>
        </is>
      </c>
      <c r="E1368" s="32" t="n">
        <v>29.23</v>
      </c>
      <c r="F1368" s="33" t="n">
        <v>292.3</v>
      </c>
      <c r="G1368" s="34" t="n">
        <v>2379406.25</v>
      </c>
      <c r="H1368" s="34" t="n">
        <v>2379406.25</v>
      </c>
      <c r="I1368" s="34" t="n">
        <v>125870.5915178572</v>
      </c>
      <c r="J1368" s="34">
        <f>IF(E1368&gt;0, (G1368-I1368)/E1368, "")</f>
        <v/>
      </c>
      <c r="K1368" s="34">
        <f>IF(F1368&gt;0, (G1368-I1368)/F1368, "")</f>
        <v/>
      </c>
      <c r="L1368" s="35" t="n">
        <v>40.08</v>
      </c>
      <c r="M1368" s="34">
        <f>IF(AND(ISNUMBER(L1368), L1368&gt;0), (J1368/L1368)*42, "")</f>
        <v/>
      </c>
      <c r="N1368" s="34">
        <f>IF(M1368&lt;&gt;"", M1368/10, "")</f>
        <v/>
      </c>
      <c r="O1368" s="34">
        <f>M1368</f>
        <v/>
      </c>
      <c r="P1368" s="34">
        <f>IF(AND(M1368&lt;&gt;"", J1368&lt;&gt;""), M1368-J1368, "")</f>
        <v/>
      </c>
      <c r="Q1368" s="41" t="inlineStr">
        <is>
          <t>Matched</t>
        </is>
      </c>
      <c r="R1368" s="27" t="inlineStr">
        <is>
          <t>Deductions: Oil: ₹108,729, Shortage: ₹4,469, Bardana: ₹7,200</t>
        </is>
      </c>
    </row>
    <row r="1369">
      <c r="A1369" s="20" t="n">
        <v>1368</v>
      </c>
      <c r="B1369" s="21" t="inlineStr">
        <is>
          <t>Reyansh Agro Industries</t>
        </is>
      </c>
      <c r="C1369" s="21" t="inlineStr">
        <is>
          <t>INWDMSD27/1347 / PO:0458</t>
        </is>
      </c>
      <c r="D1369" s="20" t="inlineStr">
        <is>
          <t>19-07-2026</t>
        </is>
      </c>
      <c r="E1369" s="37" t="n">
        <v>29.73</v>
      </c>
      <c r="F1369" s="38" t="n">
        <v>297.3</v>
      </c>
      <c r="G1369" s="39" t="n">
        <v>2383200</v>
      </c>
      <c r="H1369" s="39" t="n">
        <v>2383200</v>
      </c>
      <c r="I1369" s="39" t="n">
        <v>99380</v>
      </c>
      <c r="J1369" s="39">
        <f>IF(E1369&gt;0, (G1369-I1369)/E1369, "")</f>
        <v/>
      </c>
      <c r="K1369" s="39">
        <f>IF(F1369&gt;0, (G1369-I1369)/F1369, "")</f>
        <v/>
      </c>
      <c r="L1369" s="40" t="n">
        <v>39.92</v>
      </c>
      <c r="M1369" s="39">
        <f>IF(AND(ISNUMBER(L1369), L1369&gt;0), (J1369/L1369)*42, "")</f>
        <v/>
      </c>
      <c r="N1369" s="39">
        <f>IF(M1369&lt;&gt;"", M1369/10, "")</f>
        <v/>
      </c>
      <c r="O1369" s="39">
        <f>M1369</f>
        <v/>
      </c>
      <c r="P1369" s="39">
        <f>IF(AND(M1369&lt;&gt;"", J1369&lt;&gt;""), M1369-J1369, "")</f>
        <v/>
      </c>
      <c r="Q1369" s="41" t="inlineStr">
        <is>
          <t>Matched</t>
        </is>
      </c>
      <c r="R1369" s="21" t="inlineStr">
        <is>
          <t>Deductions: Oil: ₹99,300, Shortage: ₹80</t>
        </is>
      </c>
    </row>
    <row r="1370">
      <c r="A1370" s="26" t="n">
        <v>1369</v>
      </c>
      <c r="B1370" s="27" t="inlineStr">
        <is>
          <t>Reyansh Agro Industries</t>
        </is>
      </c>
      <c r="C1370" s="27" t="inlineStr">
        <is>
          <t>INWDMSD27/1349 / PO:0458</t>
        </is>
      </c>
      <c r="D1370" s="26" t="inlineStr">
        <is>
          <t>19-07-2026</t>
        </is>
      </c>
      <c r="E1370" s="32" t="n">
        <v>34.98999999999999</v>
      </c>
      <c r="F1370" s="33" t="n">
        <v>349.9</v>
      </c>
      <c r="G1370" s="34" t="n">
        <v>2809600</v>
      </c>
      <c r="H1370" s="34" t="n">
        <v>2809600</v>
      </c>
      <c r="I1370" s="34" t="n">
        <v>207375.2380952382</v>
      </c>
      <c r="J1370" s="34">
        <f>IF(E1370&gt;0, (G1370-I1370)/E1370, "")</f>
        <v/>
      </c>
      <c r="K1370" s="34">
        <f>IF(F1370&gt;0, (G1370-I1370)/F1370, "")</f>
        <v/>
      </c>
      <c r="L1370" s="35" t="n">
        <v>37.62</v>
      </c>
      <c r="M1370" s="34">
        <f>IF(AND(ISNUMBER(L1370), L1370&gt;0), (J1370/L1370)*42, "")</f>
        <v/>
      </c>
      <c r="N1370" s="34">
        <f>IF(M1370&lt;&gt;"", M1370/10, "")</f>
        <v/>
      </c>
      <c r="O1370" s="34">
        <f>M1370</f>
        <v/>
      </c>
      <c r="P1370" s="34">
        <f>IF(AND(M1370&lt;&gt;"", J1370&lt;&gt;""), M1370-J1370, "")</f>
        <v/>
      </c>
      <c r="Q1370" s="41" t="inlineStr">
        <is>
          <t>Matched</t>
        </is>
      </c>
      <c r="R1370" s="27" t="inlineStr">
        <is>
          <t>Deductions: Oil: ₹207,375</t>
        </is>
      </c>
    </row>
    <row r="1371">
      <c r="A1371" s="20" t="n">
        <v>1370</v>
      </c>
      <c r="B1371" s="21" t="inlineStr">
        <is>
          <t>Reyansh Agro Industries</t>
        </is>
      </c>
      <c r="C1371" s="21" t="inlineStr">
        <is>
          <t>INWDMSD27/1350 / PO:0458</t>
        </is>
      </c>
      <c r="D1371" s="20" t="inlineStr">
        <is>
          <t>19-07-2026</t>
        </is>
      </c>
      <c r="E1371" s="37" t="n">
        <v>29.65</v>
      </c>
      <c r="F1371" s="38" t="n">
        <v>296.5</v>
      </c>
      <c r="G1371" s="39" t="n">
        <v>2374400</v>
      </c>
      <c r="H1371" s="39" t="n">
        <v>2374400</v>
      </c>
      <c r="I1371" s="39" t="n">
        <v>106848</v>
      </c>
      <c r="J1371" s="39">
        <f>IF(E1371&gt;0, (G1371-I1371)/E1371, "")</f>
        <v/>
      </c>
      <c r="K1371" s="39">
        <f>IF(F1371&gt;0, (G1371-I1371)/F1371, "")</f>
        <v/>
      </c>
      <c r="L1371" s="40" t="n">
        <v>40.05</v>
      </c>
      <c r="M1371" s="39">
        <f>IF(AND(ISNUMBER(L1371), L1371&gt;0), (J1371/L1371)*42, "")</f>
        <v/>
      </c>
      <c r="N1371" s="39">
        <f>IF(M1371&lt;&gt;"", M1371/10, "")</f>
        <v/>
      </c>
      <c r="O1371" s="39">
        <f>M1371</f>
        <v/>
      </c>
      <c r="P1371" s="39">
        <f>IF(AND(M1371&lt;&gt;"", J1371&lt;&gt;""), M1371-J1371, "")</f>
        <v/>
      </c>
      <c r="Q1371" s="41" t="inlineStr">
        <is>
          <t>Matched</t>
        </is>
      </c>
      <c r="R1371" s="21" t="inlineStr">
        <is>
          <t>Deductions: Oil: ₹106,848</t>
        </is>
      </c>
    </row>
    <row r="1372">
      <c r="A1372" s="26" t="n">
        <v>1371</v>
      </c>
      <c r="B1372" s="27" t="inlineStr">
        <is>
          <t>Reyansh Agro Industries</t>
        </is>
      </c>
      <c r="C1372" s="27" t="inlineStr">
        <is>
          <t>INWDMSD27/1351 / PO:0458</t>
        </is>
      </c>
      <c r="D1372" s="26" t="inlineStr">
        <is>
          <t>20-07-2026</t>
        </is>
      </c>
      <c r="E1372" s="32" t="n">
        <v>30.03</v>
      </c>
      <c r="F1372" s="33" t="n">
        <v>300.3</v>
      </c>
      <c r="G1372" s="34" t="n">
        <v>2407200</v>
      </c>
      <c r="H1372" s="34" t="n">
        <v>2407200</v>
      </c>
      <c r="I1372" s="34" t="n">
        <v>144432.0000000002</v>
      </c>
      <c r="J1372" s="34">
        <f>IF(E1372&gt;0, (G1372-I1372)/E1372, "")</f>
        <v/>
      </c>
      <c r="K1372" s="34">
        <f>IF(F1372&gt;0, (G1372-I1372)/F1372, "")</f>
        <v/>
      </c>
      <c r="L1372" s="35" t="n">
        <v>37.89</v>
      </c>
      <c r="M1372" s="34">
        <f>IF(AND(ISNUMBER(L1372), L1372&gt;0), (J1372/L1372)*42, "")</f>
        <v/>
      </c>
      <c r="N1372" s="34">
        <f>IF(M1372&lt;&gt;"", M1372/10, "")</f>
        <v/>
      </c>
      <c r="O1372" s="34">
        <f>M1372</f>
        <v/>
      </c>
      <c r="P1372" s="34">
        <f>IF(AND(M1372&lt;&gt;"", J1372&lt;&gt;""), M1372-J1372, "")</f>
        <v/>
      </c>
      <c r="Q1372" s="41" t="inlineStr">
        <is>
          <t>Matched</t>
        </is>
      </c>
      <c r="R1372" s="27" t="inlineStr">
        <is>
          <t>Deductions: Oil: ₹144,432</t>
        </is>
      </c>
    </row>
    <row r="1373">
      <c r="A1373" s="20" t="n">
        <v>1372</v>
      </c>
      <c r="B1373" s="21" t="inlineStr">
        <is>
          <t>Reyansh Agro Industries</t>
        </is>
      </c>
      <c r="C1373" s="21" t="inlineStr">
        <is>
          <t>INWDMSD27/1352 / PO:0458</t>
        </is>
      </c>
      <c r="D1373" s="20" t="inlineStr">
        <is>
          <t>20-07-2026</t>
        </is>
      </c>
      <c r="E1373" s="37" t="n">
        <v>29.4</v>
      </c>
      <c r="F1373" s="38" t="n">
        <v>294</v>
      </c>
      <c r="G1373" s="39" t="n">
        <v>2351200</v>
      </c>
      <c r="H1373" s="39" t="n">
        <v>2351200</v>
      </c>
      <c r="I1373" s="39" t="n">
        <v>129316.0000000001</v>
      </c>
      <c r="J1373" s="39">
        <f>IF(E1373&gt;0, (G1373-I1373)/E1373, "")</f>
        <v/>
      </c>
      <c r="K1373" s="39">
        <f>IF(F1373&gt;0, (G1373-I1373)/F1373, "")</f>
        <v/>
      </c>
      <c r="L1373" s="40" t="n">
        <v>39.58</v>
      </c>
      <c r="M1373" s="39">
        <f>IF(AND(ISNUMBER(L1373), L1373&gt;0), (J1373/L1373)*42, "")</f>
        <v/>
      </c>
      <c r="N1373" s="39">
        <f>IF(M1373&lt;&gt;"", M1373/10, "")</f>
        <v/>
      </c>
      <c r="O1373" s="39">
        <f>M1373</f>
        <v/>
      </c>
      <c r="P1373" s="39">
        <f>IF(AND(M1373&lt;&gt;"", J1373&lt;&gt;""), M1373-J1373, "")</f>
        <v/>
      </c>
      <c r="Q1373" s="41" t="inlineStr">
        <is>
          <t>Matched</t>
        </is>
      </c>
      <c r="R1373" s="21" t="inlineStr">
        <is>
          <t>Deductions: Oil: ₹129,316</t>
        </is>
      </c>
    </row>
    <row r="1374">
      <c r="A1374" s="26" t="n">
        <v>1373</v>
      </c>
      <c r="B1374" s="27" t="inlineStr">
        <is>
          <t>Reyansh Agro Industries</t>
        </is>
      </c>
      <c r="C1374" s="27" t="inlineStr">
        <is>
          <t>INWDMSD27/1353 / PO:0458</t>
        </is>
      </c>
      <c r="D1374" s="26" t="inlineStr">
        <is>
          <t>20-07-2026</t>
        </is>
      </c>
      <c r="E1374" s="32" t="n">
        <v>41.63</v>
      </c>
      <c r="F1374" s="33" t="n">
        <v>416.3</v>
      </c>
      <c r="G1374" s="34" t="n">
        <v>3336000</v>
      </c>
      <c r="H1374" s="34" t="n">
        <v>3336000</v>
      </c>
      <c r="I1374" s="34" t="n">
        <v>198571.4285714286</v>
      </c>
      <c r="J1374" s="34">
        <f>IF(E1374&gt;0, (G1374-I1374)/E1374, "")</f>
        <v/>
      </c>
      <c r="K1374" s="34">
        <f>IF(F1374&gt;0, (G1374-I1374)/F1374, "")</f>
        <v/>
      </c>
      <c r="L1374" s="35" t="n">
        <v>38.15</v>
      </c>
      <c r="M1374" s="34">
        <f>IF(AND(ISNUMBER(L1374), L1374&gt;0), (J1374/L1374)*42, "")</f>
        <v/>
      </c>
      <c r="N1374" s="34">
        <f>IF(M1374&lt;&gt;"", M1374/10, "")</f>
        <v/>
      </c>
      <c r="O1374" s="34">
        <f>M1374</f>
        <v/>
      </c>
      <c r="P1374" s="34">
        <f>IF(AND(M1374&lt;&gt;"", J1374&lt;&gt;""), M1374-J1374, "")</f>
        <v/>
      </c>
      <c r="Q1374" s="41" t="inlineStr">
        <is>
          <t>Matched</t>
        </is>
      </c>
      <c r="R1374" s="27" t="inlineStr">
        <is>
          <t>Deductions: Oil: ₹198,571</t>
        </is>
      </c>
    </row>
    <row r="1375">
      <c r="A1375" s="20" t="n">
        <v>1374</v>
      </c>
      <c r="B1375" s="21" t="inlineStr">
        <is>
          <t>Reyansh Agro Industries</t>
        </is>
      </c>
      <c r="C1375" s="21" t="inlineStr">
        <is>
          <t>INWDMSD27/1354 / PO:0473</t>
        </is>
      </c>
      <c r="D1375" s="20" t="inlineStr">
        <is>
          <t>20-07-2026</t>
        </is>
      </c>
      <c r="E1375" s="37" t="n">
        <v>30.03</v>
      </c>
      <c r="F1375" s="38" t="n">
        <v>300.3</v>
      </c>
      <c r="G1375" s="39" t="n">
        <v>2457397.5</v>
      </c>
      <c r="H1375" s="39" t="n">
        <v>2457397.5</v>
      </c>
      <c r="I1375" s="39" t="n">
        <v>248080.1285714287</v>
      </c>
      <c r="J1375" s="39">
        <f>IF(E1375&gt;0, (G1375-I1375)/E1375, "")</f>
        <v/>
      </c>
      <c r="K1375" s="39">
        <f>IF(F1375&gt;0, (G1375-I1375)/F1375, "")</f>
        <v/>
      </c>
      <c r="L1375" s="40" t="n">
        <v>37.35</v>
      </c>
      <c r="M1375" s="39">
        <f>IF(AND(ISNUMBER(L1375), L1375&gt;0), (J1375/L1375)*42, "")</f>
        <v/>
      </c>
      <c r="N1375" s="39">
        <f>IF(M1375&lt;&gt;"", M1375/10, "")</f>
        <v/>
      </c>
      <c r="O1375" s="39">
        <f>M1375</f>
        <v/>
      </c>
      <c r="P1375" s="39">
        <f>IF(AND(M1375&lt;&gt;"", J1375&lt;&gt;""), M1375-J1375, "")</f>
        <v/>
      </c>
      <c r="Q1375" s="41" t="inlineStr">
        <is>
          <t>Matched</t>
        </is>
      </c>
      <c r="R1375" s="21" t="inlineStr">
        <is>
          <t>Deductions: Oil: ₹248,080</t>
        </is>
      </c>
    </row>
    <row r="1376">
      <c r="A1376" s="26" t="n">
        <v>1375</v>
      </c>
      <c r="B1376" s="27" t="inlineStr">
        <is>
          <t>Reyansh Agro Industries</t>
        </is>
      </c>
      <c r="C1376" s="27" t="inlineStr">
        <is>
          <t>INWDMSD27/1355 / PO:0473</t>
        </is>
      </c>
      <c r="D1376" s="26" t="inlineStr">
        <is>
          <t>20-07-2026</t>
        </is>
      </c>
      <c r="E1376" s="32" t="n">
        <v>30.58</v>
      </c>
      <c r="F1376" s="33" t="n">
        <v>305.8</v>
      </c>
      <c r="G1376" s="34" t="n">
        <v>2507448</v>
      </c>
      <c r="H1376" s="34" t="n">
        <v>2507448</v>
      </c>
      <c r="I1376" s="34" t="n">
        <v>152237.9142857141</v>
      </c>
      <c r="J1376" s="34">
        <f>IF(E1376&gt;0, (G1376-I1376)/E1376, "")</f>
        <v/>
      </c>
      <c r="K1376" s="34">
        <f>IF(F1376&gt;0, (G1376-I1376)/F1376, "")</f>
        <v/>
      </c>
      <c r="L1376" s="35" t="n">
        <v>38.88</v>
      </c>
      <c r="M1376" s="34">
        <f>IF(AND(ISNUMBER(L1376), L1376&gt;0), (J1376/L1376)*42, "")</f>
        <v/>
      </c>
      <c r="N1376" s="34">
        <f>IF(M1376&lt;&gt;"", M1376/10, "")</f>
        <v/>
      </c>
      <c r="O1376" s="34">
        <f>M1376</f>
        <v/>
      </c>
      <c r="P1376" s="34">
        <f>IF(AND(M1376&lt;&gt;"", J1376&lt;&gt;""), M1376-J1376, "")</f>
        <v/>
      </c>
      <c r="Q1376" s="41" t="inlineStr">
        <is>
          <t>Matched</t>
        </is>
      </c>
      <c r="R1376" s="27" t="inlineStr">
        <is>
          <t>Deductions: Oil: ₹152,238</t>
        </is>
      </c>
    </row>
    <row r="1377">
      <c r="A1377" s="20" t="n">
        <v>1376</v>
      </c>
      <c r="B1377" s="21" t="inlineStr">
        <is>
          <t>Reyansh Agro Industries</t>
        </is>
      </c>
      <c r="C1377" s="21" t="inlineStr">
        <is>
          <t>INWDMSD27/1356 / PO:0472</t>
        </is>
      </c>
      <c r="D1377" s="20" t="inlineStr">
        <is>
          <t>20-07-2026</t>
        </is>
      </c>
      <c r="E1377" s="37" t="n">
        <v>34.76000000000001</v>
      </c>
      <c r="F1377" s="38" t="n">
        <v>347.6</v>
      </c>
      <c r="G1377" s="39" t="n">
        <v>2849500</v>
      </c>
      <c r="H1377" s="39" t="n">
        <v>2849500</v>
      </c>
      <c r="I1377" s="39" t="n">
        <v>234744.5238095239</v>
      </c>
      <c r="J1377" s="39">
        <f>IF(E1377&gt;0, (G1377-I1377)/E1377, "")</f>
        <v/>
      </c>
      <c r="K1377" s="39">
        <f>IF(F1377&gt;0, (G1377-I1377)/F1377, "")</f>
        <v/>
      </c>
      <c r="L1377" s="40" t="n">
        <v>38.19</v>
      </c>
      <c r="M1377" s="39">
        <f>IF(AND(ISNUMBER(L1377), L1377&gt;0), (J1377/L1377)*42, "")</f>
        <v/>
      </c>
      <c r="N1377" s="39">
        <f>IF(M1377&lt;&gt;"", M1377/10, "")</f>
        <v/>
      </c>
      <c r="O1377" s="39">
        <f>M1377</f>
        <v/>
      </c>
      <c r="P1377" s="39">
        <f>IF(AND(M1377&lt;&gt;"", J1377&lt;&gt;""), M1377-J1377, "")</f>
        <v/>
      </c>
      <c r="Q1377" s="41" t="inlineStr">
        <is>
          <t>Matched</t>
        </is>
      </c>
      <c r="R1377" s="21" t="inlineStr">
        <is>
          <t>Deductions: Oil: ₹234,745</t>
        </is>
      </c>
    </row>
    <row r="1378">
      <c r="A1378" s="26" t="n">
        <v>1377</v>
      </c>
      <c r="B1378" s="27" t="inlineStr">
        <is>
          <t>Reyansh Agro Industries</t>
        </is>
      </c>
      <c r="C1378" s="27" t="inlineStr">
        <is>
          <t>INWDMSD27/1357 / PO:0472</t>
        </is>
      </c>
      <c r="D1378" s="26" t="inlineStr">
        <is>
          <t>20-07-2026</t>
        </is>
      </c>
      <c r="E1378" s="32" t="n">
        <v>34.95</v>
      </c>
      <c r="F1378" s="33" t="n">
        <v>349.5</v>
      </c>
      <c r="G1378" s="34" t="n">
        <v>2868360</v>
      </c>
      <c r="H1378" s="34" t="n">
        <v>2868360</v>
      </c>
      <c r="I1378" s="34" t="n">
        <v>184394.5714285716</v>
      </c>
      <c r="J1378" s="34">
        <f>IF(E1378&gt;0, (G1378-I1378)/E1378, "")</f>
        <v/>
      </c>
      <c r="K1378" s="34">
        <f>IF(F1378&gt;0, (G1378-I1378)/F1378, "")</f>
        <v/>
      </c>
      <c r="L1378" s="35" t="n">
        <v>38.03</v>
      </c>
      <c r="M1378" s="34">
        <f>IF(AND(ISNUMBER(L1378), L1378&gt;0), (J1378/L1378)*42, "")</f>
        <v/>
      </c>
      <c r="N1378" s="34">
        <f>IF(M1378&lt;&gt;"", M1378/10, "")</f>
        <v/>
      </c>
      <c r="O1378" s="34">
        <f>M1378</f>
        <v/>
      </c>
      <c r="P1378" s="34">
        <f>IF(AND(M1378&lt;&gt;"", J1378&lt;&gt;""), M1378-J1378, "")</f>
        <v/>
      </c>
      <c r="Q1378" s="41" t="inlineStr">
        <is>
          <t>Matched</t>
        </is>
      </c>
      <c r="R1378" s="27" t="inlineStr">
        <is>
          <t>Deductions: Oil: ₹184,395</t>
        </is>
      </c>
    </row>
    <row r="1379">
      <c r="A1379" s="20" t="n">
        <v>1378</v>
      </c>
      <c r="B1379" s="21" t="inlineStr">
        <is>
          <t>Reyansh Agro Industries</t>
        </is>
      </c>
      <c r="C1379" s="21" t="inlineStr">
        <is>
          <t>INWDMSD27/1359 / PO:0473</t>
        </is>
      </c>
      <c r="D1379" s="20" t="inlineStr">
        <is>
          <t>20-07-2026</t>
        </is>
      </c>
      <c r="E1379" s="37" t="n">
        <v>30.19</v>
      </c>
      <c r="F1379" s="38" t="n">
        <v>301.9</v>
      </c>
      <c r="G1379" s="39" t="n">
        <v>2480371.5</v>
      </c>
      <c r="H1379" s="39" t="n">
        <v>2480371.5</v>
      </c>
      <c r="I1379" s="39" t="n">
        <v>171854.3110714284</v>
      </c>
      <c r="J1379" s="39">
        <f>IF(E1379&gt;0, (G1379-I1379)/E1379, "")</f>
        <v/>
      </c>
      <c r="K1379" s="39">
        <f>IF(F1379&gt;0, (G1379-I1379)/F1379, "")</f>
        <v/>
      </c>
      <c r="L1379" s="40" t="n">
        <v>38.9</v>
      </c>
      <c r="M1379" s="39">
        <f>IF(AND(ISNUMBER(L1379), L1379&gt;0), (J1379/L1379)*42, "")</f>
        <v/>
      </c>
      <c r="N1379" s="39">
        <f>IF(M1379&lt;&gt;"", M1379/10, "")</f>
        <v/>
      </c>
      <c r="O1379" s="39">
        <f>M1379</f>
        <v/>
      </c>
      <c r="P1379" s="39">
        <f>IF(AND(M1379&lt;&gt;"", J1379&lt;&gt;""), M1379-J1379, "")</f>
        <v/>
      </c>
      <c r="Q1379" s="41" t="inlineStr">
        <is>
          <t>Matched</t>
        </is>
      </c>
      <c r="R1379" s="21" t="inlineStr">
        <is>
          <t>Deductions: Oil: ₹171,854</t>
        </is>
      </c>
    </row>
    <row r="1380">
      <c r="A1380" s="26" t="n">
        <v>1379</v>
      </c>
      <c r="B1380" s="27" t="inlineStr">
        <is>
          <t>Reyansh Agro Industries</t>
        </is>
      </c>
      <c r="C1380" s="27" t="inlineStr">
        <is>
          <t>INWDMSD27/1360 / PO:0473</t>
        </is>
      </c>
      <c r="D1380" s="26" t="inlineStr">
        <is>
          <t>20-07-2026</t>
        </is>
      </c>
      <c r="E1380" s="32" t="n">
        <v>30.03</v>
      </c>
      <c r="F1380" s="33" t="n">
        <v>300.3</v>
      </c>
      <c r="G1380" s="34" t="n">
        <v>2463551.25</v>
      </c>
      <c r="H1380" s="34" t="n">
        <v>2463551.25</v>
      </c>
      <c r="I1380" s="34" t="n">
        <v>228758.3303571428</v>
      </c>
      <c r="J1380" s="34">
        <f>IF(E1380&gt;0, (G1380-I1380)/E1380, "")</f>
        <v/>
      </c>
      <c r="K1380" s="34">
        <f>IF(F1380&gt;0, (G1380-I1380)/F1380, "")</f>
        <v/>
      </c>
      <c r="L1380" s="35" t="n">
        <v>37.52</v>
      </c>
      <c r="M1380" s="34">
        <f>IF(AND(ISNUMBER(L1380), L1380&gt;0), (J1380/L1380)*42, "")</f>
        <v/>
      </c>
      <c r="N1380" s="34">
        <f>IF(M1380&lt;&gt;"", M1380/10, "")</f>
        <v/>
      </c>
      <c r="O1380" s="34">
        <f>M1380</f>
        <v/>
      </c>
      <c r="P1380" s="34">
        <f>IF(AND(M1380&lt;&gt;"", J1380&lt;&gt;""), M1380-J1380, "")</f>
        <v/>
      </c>
      <c r="Q1380" s="41" t="inlineStr">
        <is>
          <t>Matched</t>
        </is>
      </c>
      <c r="R1380" s="27" t="inlineStr">
        <is>
          <t>Deductions: Oil: ₹228,758</t>
        </is>
      </c>
    </row>
    <row r="1381">
      <c r="A1381" s="20" t="n">
        <v>1380</v>
      </c>
      <c r="B1381" s="21" t="inlineStr">
        <is>
          <t>Reyansh Agro Industries</t>
        </is>
      </c>
      <c r="C1381" s="21" t="inlineStr">
        <is>
          <t>INWDMSD27/1361 / PO:0458</t>
        </is>
      </c>
      <c r="D1381" s="20" t="inlineStr">
        <is>
          <t>21-07-2026</t>
        </is>
      </c>
      <c r="E1381" s="37" t="n">
        <v>43.12</v>
      </c>
      <c r="F1381" s="38" t="n">
        <v>431.2</v>
      </c>
      <c r="G1381" s="39" t="n">
        <v>3458400</v>
      </c>
      <c r="H1381" s="39" t="n">
        <v>3458400</v>
      </c>
      <c r="I1381" s="39" t="n">
        <v>150960.5714285716</v>
      </c>
      <c r="J1381" s="39">
        <f>IF(E1381&gt;0, (G1381-I1381)/E1381, "")</f>
        <v/>
      </c>
      <c r="K1381" s="39">
        <f>IF(F1381&gt;0, (G1381-I1381)/F1381, "")</f>
        <v/>
      </c>
      <c r="L1381" s="40" t="n">
        <v>40</v>
      </c>
      <c r="M1381" s="39">
        <f>IF(AND(ISNUMBER(L1381), L1381&gt;0), (J1381/L1381)*42, "")</f>
        <v/>
      </c>
      <c r="N1381" s="39">
        <f>IF(M1381&lt;&gt;"", M1381/10, "")</f>
        <v/>
      </c>
      <c r="O1381" s="39">
        <f>M1381</f>
        <v/>
      </c>
      <c r="P1381" s="39">
        <f>IF(AND(M1381&lt;&gt;"", J1381&lt;&gt;""), M1381-J1381, "")</f>
        <v/>
      </c>
      <c r="Q1381" s="41" t="inlineStr">
        <is>
          <t>Matched</t>
        </is>
      </c>
      <c r="R1381" s="21" t="inlineStr">
        <is>
          <t>Deductions: Oil: ₹149,041, Shortage: ₹1,920</t>
        </is>
      </c>
    </row>
    <row r="1382">
      <c r="A1382" s="26" t="n">
        <v>1381</v>
      </c>
      <c r="B1382" s="27" t="inlineStr">
        <is>
          <t>Reyansh Agro Industries</t>
        </is>
      </c>
      <c r="C1382" s="27" t="inlineStr">
        <is>
          <t>INWDMSD27/1362 / PO:0458</t>
        </is>
      </c>
      <c r="D1382" s="26" t="inlineStr">
        <is>
          <t>21-07-2026</t>
        </is>
      </c>
      <c r="E1382" s="32" t="n">
        <v>42.62</v>
      </c>
      <c r="F1382" s="33" t="n">
        <v>426.2</v>
      </c>
      <c r="G1382" s="34" t="n">
        <v>3411200</v>
      </c>
      <c r="H1382" s="34" t="n">
        <v>3411200</v>
      </c>
      <c r="I1382" s="34" t="n">
        <v>223352.380952381</v>
      </c>
      <c r="J1382" s="34">
        <f>IF(E1382&gt;0, (G1382-I1382)/E1382, "")</f>
        <v/>
      </c>
      <c r="K1382" s="34">
        <f>IF(F1382&gt;0, (G1382-I1382)/F1382, "")</f>
        <v/>
      </c>
      <c r="L1382" s="35" t="n">
        <v>38.94</v>
      </c>
      <c r="M1382" s="34">
        <f>IF(AND(ISNUMBER(L1382), L1382&gt;0), (J1382/L1382)*42, "")</f>
        <v/>
      </c>
      <c r="N1382" s="34">
        <f>IF(M1382&lt;&gt;"", M1382/10, "")</f>
        <v/>
      </c>
      <c r="O1382" s="34">
        <f>M1382</f>
        <v/>
      </c>
      <c r="P1382" s="34">
        <f>IF(AND(M1382&lt;&gt;"", J1382&lt;&gt;""), M1382-J1382, "")</f>
        <v/>
      </c>
      <c r="Q1382" s="41" t="inlineStr">
        <is>
          <t>Matched</t>
        </is>
      </c>
      <c r="R1382" s="27" t="inlineStr">
        <is>
          <t>Deductions: Oil: ₹223,352</t>
        </is>
      </c>
    </row>
    <row r="1383">
      <c r="A1383" s="20" t="n">
        <v>1382</v>
      </c>
      <c r="B1383" s="21" t="inlineStr">
        <is>
          <t>Ashwinder Kumar Rajan Rai</t>
        </is>
      </c>
      <c r="C1383" s="21" t="inlineStr">
        <is>
          <t>INWDMSD27/1363 / PO:0475</t>
        </is>
      </c>
      <c r="D1383" s="20" t="inlineStr">
        <is>
          <t>21-07-2026</t>
        </is>
      </c>
      <c r="E1383" s="37" t="n">
        <v>17.38</v>
      </c>
      <c r="F1383" s="38" t="n">
        <v>173.8</v>
      </c>
      <c r="G1383" s="39" t="n">
        <v>1430738.75</v>
      </c>
      <c r="H1383" s="39" t="n">
        <v>1430738.75</v>
      </c>
      <c r="I1383" s="39" t="n">
        <v>173094.3921666666</v>
      </c>
      <c r="J1383" s="39">
        <f>IF(E1383&gt;0, (G1383-I1383)/E1383, "")</f>
        <v/>
      </c>
      <c r="K1383" s="39">
        <f>IF(F1383&gt;0, (G1383-I1383)/F1383, "")</f>
        <v/>
      </c>
      <c r="L1383" s="40" t="n">
        <v>37.26</v>
      </c>
      <c r="M1383" s="39">
        <f>IF(AND(ISNUMBER(L1383), L1383&gt;0), (J1383/L1383)*42, "")</f>
        <v/>
      </c>
      <c r="N1383" s="39">
        <f>IF(M1383&lt;&gt;"", M1383/10, "")</f>
        <v/>
      </c>
      <c r="O1383" s="39">
        <f>M1383</f>
        <v/>
      </c>
      <c r="P1383" s="39">
        <f>IF(AND(M1383&lt;&gt;"", J1383&lt;&gt;""), M1383-J1383, "")</f>
        <v/>
      </c>
      <c r="Q1383" s="41" t="inlineStr">
        <is>
          <t>Matched</t>
        </is>
      </c>
      <c r="R1383" s="21" t="inlineStr">
        <is>
          <t>Deductions: Oil: ₹162,150, Shortage: ₹1,234, Bardana: ₹3,415</t>
        </is>
      </c>
    </row>
    <row r="1384">
      <c r="A1384" s="26" t="n">
        <v>1383</v>
      </c>
      <c r="B1384" s="27" t="inlineStr">
        <is>
          <t>Bhagwati Trading Company</t>
        </is>
      </c>
      <c r="C1384" s="27" t="inlineStr">
        <is>
          <t>INWDMSD27/1364 / PO:0471</t>
        </is>
      </c>
      <c r="D1384" s="26" t="inlineStr">
        <is>
          <t>21-07-2026</t>
        </is>
      </c>
      <c r="E1384" s="32" t="n">
        <v>41.11</v>
      </c>
      <c r="F1384" s="33" t="n">
        <v>411.1</v>
      </c>
      <c r="G1384" s="34" t="n">
        <v>3361530.9</v>
      </c>
      <c r="H1384" s="34" t="n">
        <v>3358758.9</v>
      </c>
      <c r="I1384" s="34" t="n">
        <v>259104.2580000002</v>
      </c>
      <c r="J1384" s="34">
        <f>IF(E1384&gt;0, (G1384-I1384)/E1384, "")</f>
        <v/>
      </c>
      <c r="K1384" s="34">
        <f>IF(F1384&gt;0, (G1384-I1384)/F1384, "")</f>
        <v/>
      </c>
      <c r="L1384" s="35" t="n">
        <v>38.46</v>
      </c>
      <c r="M1384" s="34">
        <f>IF(AND(ISNUMBER(L1384), L1384&gt;0), (J1384/L1384)*42, "")</f>
        <v/>
      </c>
      <c r="N1384" s="34">
        <f>IF(M1384&lt;&gt;"", M1384/10, "")</f>
        <v/>
      </c>
      <c r="O1384" s="34">
        <f>M1384</f>
        <v/>
      </c>
      <c r="P1384" s="34">
        <f>IF(AND(M1384&lt;&gt;"", J1384&lt;&gt;""), M1384-J1384, "")</f>
        <v/>
      </c>
      <c r="Q1384" s="36" t="inlineStr">
        <is>
          <t>Amount Discrepancy</t>
        </is>
      </c>
      <c r="R1384" s="27" t="inlineStr">
        <is>
          <t>Debit Y vs Lab AN diff: ₹-2,772.00 | Deductions: Oil: ₹259,104</t>
        </is>
      </c>
    </row>
    <row r="1385">
      <c r="A1385" s="20" t="n">
        <v>1384</v>
      </c>
      <c r="B1385" s="21" t="inlineStr">
        <is>
          <t>Bhagwati Trading Company</t>
        </is>
      </c>
      <c r="C1385" s="21" t="inlineStr">
        <is>
          <t>INWDMSD27/1365 / PO:0471</t>
        </is>
      </c>
      <c r="D1385" s="20" t="inlineStr">
        <is>
          <t>21-07-2026</t>
        </is>
      </c>
      <c r="E1385" s="37" t="n">
        <v>34.72</v>
      </c>
      <c r="F1385" s="38" t="n">
        <v>347.2</v>
      </c>
      <c r="G1385" s="39" t="n">
        <v>2838950.975</v>
      </c>
      <c r="H1385" s="39" t="n">
        <v>2838950.98</v>
      </c>
      <c r="I1385" s="39" t="n">
        <v>173716.7623476191</v>
      </c>
      <c r="J1385" s="39">
        <f>IF(E1385&gt;0, (G1385-I1385)/E1385, "")</f>
        <v/>
      </c>
      <c r="K1385" s="39">
        <f>IF(F1385&gt;0, (G1385-I1385)/F1385, "")</f>
        <v/>
      </c>
      <c r="L1385" s="40" t="n">
        <v>39.62</v>
      </c>
      <c r="M1385" s="39">
        <f>IF(AND(ISNUMBER(L1385), L1385&gt;0), (J1385/L1385)*42, "")</f>
        <v/>
      </c>
      <c r="N1385" s="39">
        <f>IF(M1385&lt;&gt;"", M1385/10, "")</f>
        <v/>
      </c>
      <c r="O1385" s="39">
        <f>M1385</f>
        <v/>
      </c>
      <c r="P1385" s="39">
        <f>IF(AND(M1385&lt;&gt;"", J1385&lt;&gt;""), M1385-J1385, "")</f>
        <v/>
      </c>
      <c r="Q1385" s="41" t="inlineStr">
        <is>
          <t>Matched</t>
        </is>
      </c>
      <c r="R1385" s="21" t="inlineStr">
        <is>
          <t>Deductions: Oil: ₹173,717</t>
        </is>
      </c>
    </row>
    <row r="1386">
      <c r="A1386" s="26" t="n">
        <v>1385</v>
      </c>
      <c r="B1386" s="27" t="inlineStr">
        <is>
          <t>Bhagwati Trading Company</t>
        </is>
      </c>
      <c r="C1386" s="27" t="inlineStr">
        <is>
          <t>INWDMSD27/1366 / PO:0471</t>
        </is>
      </c>
      <c r="D1386" s="26" t="inlineStr">
        <is>
          <t>21-07-2026</t>
        </is>
      </c>
      <c r="E1386" s="32" t="n">
        <v>34.79</v>
      </c>
      <c r="F1386" s="33" t="n">
        <v>347.9</v>
      </c>
      <c r="G1386" s="34" t="n">
        <v>2843847.125</v>
      </c>
      <c r="H1386" s="34" t="n">
        <v>2843847.13</v>
      </c>
      <c r="I1386" s="34" t="n">
        <v>138806.8242023808</v>
      </c>
      <c r="J1386" s="34">
        <f>IF(E1386&gt;0, (G1386-I1386)/E1386, "")</f>
        <v/>
      </c>
      <c r="K1386" s="34">
        <f>IF(F1386&gt;0, (G1386-I1386)/F1386, "")</f>
        <v/>
      </c>
      <c r="L1386" s="35" t="n">
        <v>39.61</v>
      </c>
      <c r="M1386" s="34">
        <f>IF(AND(ISNUMBER(L1386), L1386&gt;0), (J1386/L1386)*42, "")</f>
        <v/>
      </c>
      <c r="N1386" s="34">
        <f>IF(M1386&lt;&gt;"", M1386/10, "")</f>
        <v/>
      </c>
      <c r="O1386" s="34">
        <f>M1386</f>
        <v/>
      </c>
      <c r="P1386" s="34">
        <f>IF(AND(M1386&lt;&gt;"", J1386&lt;&gt;""), M1386-J1386, "")</f>
        <v/>
      </c>
      <c r="Q1386" s="41" t="inlineStr">
        <is>
          <t>Matched</t>
        </is>
      </c>
      <c r="R1386" s="27" t="inlineStr">
        <is>
          <t>Deductions: Oil: ₹138,807</t>
        </is>
      </c>
    </row>
    <row r="1387">
      <c r="A1387" s="20" t="n">
        <v>1386</v>
      </c>
      <c r="B1387" s="21" t="inlineStr">
        <is>
          <t>Reyansh Agro Industries</t>
        </is>
      </c>
      <c r="C1387" s="21" t="inlineStr">
        <is>
          <t>INWDMSD27/1367 / PO:0473</t>
        </is>
      </c>
      <c r="D1387" s="20" t="inlineStr">
        <is>
          <t>21-07-2026</t>
        </is>
      </c>
      <c r="E1387" s="37" t="n">
        <v>34.87</v>
      </c>
      <c r="F1387" s="38" t="n">
        <v>348.7</v>
      </c>
      <c r="G1387" s="39" t="n">
        <v>2861904</v>
      </c>
      <c r="H1387" s="39" t="n">
        <v>2861904</v>
      </c>
      <c r="I1387" s="39" t="n">
        <v>176484.0800000002</v>
      </c>
      <c r="J1387" s="39">
        <f>IF(E1387&gt;0, (G1387-I1387)/E1387, "")</f>
        <v/>
      </c>
      <c r="K1387" s="39">
        <f>IF(F1387&gt;0, (G1387-I1387)/F1387, "")</f>
        <v/>
      </c>
      <c r="L1387" s="40" t="n">
        <v>39.37</v>
      </c>
      <c r="M1387" s="39">
        <f>IF(AND(ISNUMBER(L1387), L1387&gt;0), (J1387/L1387)*42, "")</f>
        <v/>
      </c>
      <c r="N1387" s="39">
        <f>IF(M1387&lt;&gt;"", M1387/10, "")</f>
        <v/>
      </c>
      <c r="O1387" s="39">
        <f>M1387</f>
        <v/>
      </c>
      <c r="P1387" s="39">
        <f>IF(AND(M1387&lt;&gt;"", J1387&lt;&gt;""), M1387-J1387, "")</f>
        <v/>
      </c>
      <c r="Q1387" s="41" t="inlineStr">
        <is>
          <t>Matched</t>
        </is>
      </c>
      <c r="R1387" s="21" t="inlineStr">
        <is>
          <t>Deductions: Oil: ₹176,484</t>
        </is>
      </c>
    </row>
    <row r="1388">
      <c r="A1388" s="26" t="n">
        <v>1387</v>
      </c>
      <c r="B1388" s="27" t="inlineStr">
        <is>
          <t>Hardik Agritrade Private Limited</t>
        </is>
      </c>
      <c r="C1388" s="27" t="inlineStr">
        <is>
          <t>INWDMSD27/1368 / PO:0442</t>
        </is>
      </c>
      <c r="D1388" s="26" t="inlineStr">
        <is>
          <t>21-07-2026</t>
        </is>
      </c>
      <c r="E1388" s="32" t="n">
        <v>9.379999999999999</v>
      </c>
      <c r="F1388" s="33" t="n">
        <v>93.8</v>
      </c>
      <c r="G1388" s="34" t="n">
        <v>750493.8</v>
      </c>
      <c r="H1388" s="34" t="n">
        <v>750493.8</v>
      </c>
      <c r="I1388" s="34" t="n">
        <v>23229.56999999995</v>
      </c>
      <c r="J1388" s="34">
        <f>IF(E1388&gt;0, (G1388-I1388)/E1388, "")</f>
        <v/>
      </c>
      <c r="K1388" s="34">
        <f>IF(F1388&gt;0, (G1388-I1388)/F1388, "")</f>
        <v/>
      </c>
      <c r="L1388" s="35" t="n">
        <v>40.53</v>
      </c>
      <c r="M1388" s="34">
        <f>IF(AND(ISNUMBER(L1388), L1388&gt;0), (J1388/L1388)*42, "")</f>
        <v/>
      </c>
      <c r="N1388" s="34">
        <f>IF(M1388&lt;&gt;"", M1388/10, "")</f>
        <v/>
      </c>
      <c r="O1388" s="34">
        <f>M1388</f>
        <v/>
      </c>
      <c r="P1388" s="34">
        <f>IF(AND(M1388&lt;&gt;"", J1388&lt;&gt;""), M1388-J1388, "")</f>
        <v/>
      </c>
      <c r="Q1388" s="41" t="inlineStr">
        <is>
          <t>Matched</t>
        </is>
      </c>
      <c r="R1388" s="27" t="inlineStr">
        <is>
          <t>Deductions: Oil: ₹23,230</t>
        </is>
      </c>
    </row>
    <row r="1389">
      <c r="A1389" s="20" t="n">
        <v>1388</v>
      </c>
      <c r="B1389" s="21" t="inlineStr">
        <is>
          <t>Hardik Agritrade Private Limited</t>
        </is>
      </c>
      <c r="C1389" s="21" t="inlineStr">
        <is>
          <t>INWDMSD27/1369 / PO:0442</t>
        </is>
      </c>
      <c r="D1389" s="20" t="inlineStr">
        <is>
          <t>21-07-2026</t>
        </is>
      </c>
      <c r="E1389" s="37" t="n">
        <v>9.379999999999999</v>
      </c>
      <c r="F1389" s="38" t="n">
        <v>93.8</v>
      </c>
      <c r="G1389" s="39" t="n">
        <v>750493.8</v>
      </c>
      <c r="H1389" s="39" t="n">
        <v>750493.8</v>
      </c>
      <c r="I1389" s="39" t="n">
        <v>27518.10599999999</v>
      </c>
      <c r="J1389" s="39">
        <f>IF(E1389&gt;0, (G1389-I1389)/E1389, "")</f>
        <v/>
      </c>
      <c r="K1389" s="39">
        <f>IF(F1389&gt;0, (G1389-I1389)/F1389, "")</f>
        <v/>
      </c>
      <c r="L1389" s="40" t="n">
        <v>40.22</v>
      </c>
      <c r="M1389" s="39">
        <f>IF(AND(ISNUMBER(L1389), L1389&gt;0), (J1389/L1389)*42, "")</f>
        <v/>
      </c>
      <c r="N1389" s="39">
        <f>IF(M1389&lt;&gt;"", M1389/10, "")</f>
        <v/>
      </c>
      <c r="O1389" s="39">
        <f>M1389</f>
        <v/>
      </c>
      <c r="P1389" s="39">
        <f>IF(AND(M1389&lt;&gt;"", J1389&lt;&gt;""), M1389-J1389, "")</f>
        <v/>
      </c>
      <c r="Q1389" s="41" t="inlineStr">
        <is>
          <t>Matched</t>
        </is>
      </c>
      <c r="R1389" s="21" t="inlineStr">
        <is>
          <t>Deductions: Oil: ₹27,518</t>
        </is>
      </c>
    </row>
    <row r="1390">
      <c r="A1390" s="26" t="n">
        <v>1389</v>
      </c>
      <c r="B1390" s="27" t="inlineStr">
        <is>
          <t>Hardik Agritrade Private Limited</t>
        </is>
      </c>
      <c r="C1390" s="27" t="inlineStr">
        <is>
          <t>INWDMSD27/1370 / PO:0442</t>
        </is>
      </c>
      <c r="D1390" s="26" t="inlineStr">
        <is>
          <t>21-07-2026</t>
        </is>
      </c>
      <c r="E1390" s="32" t="n">
        <v>9.24</v>
      </c>
      <c r="F1390" s="33" t="n">
        <v>92.40000000000001</v>
      </c>
      <c r="G1390" s="34" t="n">
        <v>739292.4</v>
      </c>
      <c r="H1390" s="34" t="n">
        <v>739292.4</v>
      </c>
      <c r="I1390" s="34" t="n">
        <v>14609.82599999997</v>
      </c>
      <c r="J1390" s="34">
        <f>IF(E1390&gt;0, (G1390-I1390)/E1390, "")</f>
        <v/>
      </c>
      <c r="K1390" s="34">
        <f>IF(F1390&gt;0, (G1390-I1390)/F1390, "")</f>
        <v/>
      </c>
      <c r="L1390" s="35" t="n">
        <v>40.95</v>
      </c>
      <c r="M1390" s="34">
        <f>IF(AND(ISNUMBER(L1390), L1390&gt;0), (J1390/L1390)*42, "")</f>
        <v/>
      </c>
      <c r="N1390" s="34">
        <f>IF(M1390&lt;&gt;"", M1390/10, "")</f>
        <v/>
      </c>
      <c r="O1390" s="34">
        <f>M1390</f>
        <v/>
      </c>
      <c r="P1390" s="34">
        <f>IF(AND(M1390&lt;&gt;"", J1390&lt;&gt;""), M1390-J1390, "")</f>
        <v/>
      </c>
      <c r="Q1390" s="41" t="inlineStr">
        <is>
          <t>Matched</t>
        </is>
      </c>
      <c r="R1390" s="27" t="inlineStr">
        <is>
          <t>Deductions: Oil: ₹14,610</t>
        </is>
      </c>
    </row>
    <row r="1391">
      <c r="A1391" s="20" t="n">
        <v>1390</v>
      </c>
      <c r="B1391" s="21" t="inlineStr">
        <is>
          <t>Reyansh Agro Industries</t>
        </is>
      </c>
      <c r="C1391" s="21" t="inlineStr">
        <is>
          <t>INWDMSD27/1371 / PO:0473</t>
        </is>
      </c>
      <c r="D1391" s="20" t="inlineStr">
        <is>
          <t>21-07-2026</t>
        </is>
      </c>
      <c r="E1391" s="37" t="n">
        <v>30.57</v>
      </c>
      <c r="F1391" s="38" t="n">
        <v>305.7</v>
      </c>
      <c r="G1391" s="39" t="n">
        <v>2509499.25</v>
      </c>
      <c r="H1391" s="39" t="n">
        <v>2509499.25</v>
      </c>
      <c r="I1391" s="39" t="n">
        <v>131449.9607142859</v>
      </c>
      <c r="J1391" s="39">
        <f>IF(E1391&gt;0, (G1391-I1391)/E1391, "")</f>
        <v/>
      </c>
      <c r="K1391" s="39">
        <f>IF(F1391&gt;0, (G1391-I1391)/F1391, "")</f>
        <v/>
      </c>
      <c r="L1391" s="40" t="n">
        <v>39.54</v>
      </c>
      <c r="M1391" s="39">
        <f>IF(AND(ISNUMBER(L1391), L1391&gt;0), (J1391/L1391)*42, "")</f>
        <v/>
      </c>
      <c r="N1391" s="39">
        <f>IF(M1391&lt;&gt;"", M1391/10, "")</f>
        <v/>
      </c>
      <c r="O1391" s="39">
        <f>M1391</f>
        <v/>
      </c>
      <c r="P1391" s="39">
        <f>IF(AND(M1391&lt;&gt;"", J1391&lt;&gt;""), M1391-J1391, "")</f>
        <v/>
      </c>
      <c r="Q1391" s="41" t="inlineStr">
        <is>
          <t>Matched</t>
        </is>
      </c>
      <c r="R1391" s="21" t="inlineStr">
        <is>
          <t>Deductions: Oil: ₹131,450</t>
        </is>
      </c>
    </row>
    <row r="1392">
      <c r="A1392" s="26" t="n">
        <v>1391</v>
      </c>
      <c r="B1392" s="27" t="inlineStr">
        <is>
          <t>Hardik Agritrade Private Limited</t>
        </is>
      </c>
      <c r="C1392" s="27" t="inlineStr">
        <is>
          <t>INWDMSD27/1372 / PO:0442</t>
        </is>
      </c>
      <c r="D1392" s="26" t="inlineStr">
        <is>
          <t>21-07-2026</t>
        </is>
      </c>
      <c r="E1392" s="32" t="n">
        <v>9.32</v>
      </c>
      <c r="F1392" s="33" t="n">
        <v>93.2</v>
      </c>
      <c r="G1392" s="34" t="n">
        <v>747293.4</v>
      </c>
      <c r="H1392" s="34" t="n">
        <v>747293.4</v>
      </c>
      <c r="I1392" s="34" t="n">
        <v>21885.02099999994</v>
      </c>
      <c r="J1392" s="34">
        <f>IF(E1392&gt;0, (G1392-I1392)/E1392, "")</f>
        <v/>
      </c>
      <c r="K1392" s="34">
        <f>IF(F1392&gt;0, (G1392-I1392)/F1392, "")</f>
        <v/>
      </c>
      <c r="L1392" s="35" t="n">
        <v>40.79</v>
      </c>
      <c r="M1392" s="34">
        <f>IF(AND(ISNUMBER(L1392), L1392&gt;0), (J1392/L1392)*42, "")</f>
        <v/>
      </c>
      <c r="N1392" s="34">
        <f>IF(M1392&lt;&gt;"", M1392/10, "")</f>
        <v/>
      </c>
      <c r="O1392" s="34">
        <f>M1392</f>
        <v/>
      </c>
      <c r="P1392" s="34">
        <f>IF(AND(M1392&lt;&gt;"", J1392&lt;&gt;""), M1392-J1392, "")</f>
        <v/>
      </c>
      <c r="Q1392" s="41" t="inlineStr">
        <is>
          <t>Matched</t>
        </is>
      </c>
      <c r="R1392" s="27" t="inlineStr">
        <is>
          <t>Deductions: Oil: ₹21,885</t>
        </is>
      </c>
    </row>
    <row r="1393">
      <c r="A1393" s="20" t="n">
        <v>1392</v>
      </c>
      <c r="B1393" s="21" t="inlineStr">
        <is>
          <t>Hardik Agritrade Private Limited</t>
        </is>
      </c>
      <c r="C1393" s="21" t="inlineStr">
        <is>
          <t>INWDMSD27/1373 / PO:0442</t>
        </is>
      </c>
      <c r="D1393" s="20" t="inlineStr">
        <is>
          <t>21-07-2026</t>
        </is>
      </c>
      <c r="E1393" s="37" t="n">
        <v>9.33</v>
      </c>
      <c r="F1393" s="38" t="n">
        <v>93.3</v>
      </c>
      <c r="G1393" s="39" t="n">
        <v>747293.4</v>
      </c>
      <c r="H1393" s="39" t="n">
        <v>747293.4</v>
      </c>
      <c r="I1393" s="39" t="n">
        <v>17792.7</v>
      </c>
      <c r="J1393" s="39">
        <f>IF(E1393&gt;0, (G1393-I1393)/E1393, "")</f>
        <v/>
      </c>
      <c r="K1393" s="39">
        <f>IF(F1393&gt;0, (G1393-I1393)/F1393, "")</f>
        <v/>
      </c>
      <c r="L1393" s="40" t="n">
        <v>40.77</v>
      </c>
      <c r="M1393" s="39">
        <f>IF(AND(ISNUMBER(L1393), L1393&gt;0), (J1393/L1393)*42, "")</f>
        <v/>
      </c>
      <c r="N1393" s="39">
        <f>IF(M1393&lt;&gt;"", M1393/10, "")</f>
        <v/>
      </c>
      <c r="O1393" s="39">
        <f>M1393</f>
        <v/>
      </c>
      <c r="P1393" s="39">
        <f>IF(AND(M1393&lt;&gt;"", J1393&lt;&gt;""), M1393-J1393, "")</f>
        <v/>
      </c>
      <c r="Q1393" s="41" t="inlineStr">
        <is>
          <t>Matched</t>
        </is>
      </c>
      <c r="R1393" s="21" t="inlineStr">
        <is>
          <t>Deductions: Oil: ₹17,793</t>
        </is>
      </c>
    </row>
    <row r="1394">
      <c r="A1394" s="26" t="n">
        <v>1393</v>
      </c>
      <c r="B1394" s="27" t="inlineStr">
        <is>
          <t>Hardik Agritrade Private Limited</t>
        </is>
      </c>
      <c r="C1394" s="27" t="inlineStr">
        <is>
          <t>INWDMSD27/1374 / PO:0442</t>
        </is>
      </c>
      <c r="D1394" s="26" t="inlineStr">
        <is>
          <t>21-07-2026</t>
        </is>
      </c>
      <c r="E1394" s="32" t="n">
        <v>9.32</v>
      </c>
      <c r="F1394" s="33" t="n">
        <v>93.2</v>
      </c>
      <c r="G1394" s="34" t="n">
        <v>746493.3</v>
      </c>
      <c r="H1394" s="34" t="n">
        <v>746493.3</v>
      </c>
      <c r="I1394" s="34" t="n">
        <v>20439.69749999998</v>
      </c>
      <c r="J1394" s="34">
        <f>IF(E1394&gt;0, (G1394-I1394)/E1394, "")</f>
        <v/>
      </c>
      <c r="K1394" s="34">
        <f>IF(F1394&gt;0, (G1394-I1394)/F1394, "")</f>
        <v/>
      </c>
      <c r="L1394" s="35" t="n">
        <v>40.33</v>
      </c>
      <c r="M1394" s="34">
        <f>IF(AND(ISNUMBER(L1394), L1394&gt;0), (J1394/L1394)*42, "")</f>
        <v/>
      </c>
      <c r="N1394" s="34">
        <f>IF(M1394&lt;&gt;"", M1394/10, "")</f>
        <v/>
      </c>
      <c r="O1394" s="34">
        <f>M1394</f>
        <v/>
      </c>
      <c r="P1394" s="34">
        <f>IF(AND(M1394&lt;&gt;"", J1394&lt;&gt;""), M1394-J1394, "")</f>
        <v/>
      </c>
      <c r="Q1394" s="41" t="inlineStr">
        <is>
          <t>Matched</t>
        </is>
      </c>
      <c r="R1394" s="27" t="inlineStr">
        <is>
          <t>Deductions: Oil: ₹20,440</t>
        </is>
      </c>
    </row>
    <row r="1395">
      <c r="A1395" s="20" t="n">
        <v>1394</v>
      </c>
      <c r="B1395" s="21" t="inlineStr">
        <is>
          <t>Hardik Agritrade Private Limited</t>
        </is>
      </c>
      <c r="C1395" s="21" t="inlineStr">
        <is>
          <t>INWDMSD27/1375 / PO:0442</t>
        </is>
      </c>
      <c r="D1395" s="20" t="inlineStr">
        <is>
          <t>21-07-2026</t>
        </is>
      </c>
      <c r="E1395" s="37" t="n">
        <v>9.379999999999999</v>
      </c>
      <c r="F1395" s="38" t="n">
        <v>93.8</v>
      </c>
      <c r="G1395" s="39" t="n">
        <v>751293.9</v>
      </c>
      <c r="H1395" s="39" t="n">
        <v>751293.9</v>
      </c>
      <c r="I1395" s="39" t="n">
        <v>32019.43049999998</v>
      </c>
      <c r="J1395" s="39">
        <f>IF(E1395&gt;0, (G1395-I1395)/E1395, "")</f>
        <v/>
      </c>
      <c r="K1395" s="39">
        <f>IF(F1395&gt;0, (G1395-I1395)/F1395, "")</f>
        <v/>
      </c>
      <c r="L1395" s="40" t="n">
        <v>40.1</v>
      </c>
      <c r="M1395" s="39">
        <f>IF(AND(ISNUMBER(L1395), L1395&gt;0), (J1395/L1395)*42, "")</f>
        <v/>
      </c>
      <c r="N1395" s="39">
        <f>IF(M1395&lt;&gt;"", M1395/10, "")</f>
        <v/>
      </c>
      <c r="O1395" s="39">
        <f>M1395</f>
        <v/>
      </c>
      <c r="P1395" s="39">
        <f>IF(AND(M1395&lt;&gt;"", J1395&lt;&gt;""), M1395-J1395, "")</f>
        <v/>
      </c>
      <c r="Q1395" s="41" t="inlineStr">
        <is>
          <t>Matched</t>
        </is>
      </c>
      <c r="R1395" s="21" t="inlineStr">
        <is>
          <t>Deductions: Oil: ₹32,019</t>
        </is>
      </c>
    </row>
    <row r="1396">
      <c r="A1396" s="26" t="n">
        <v>1395</v>
      </c>
      <c r="B1396" s="27" t="inlineStr">
        <is>
          <t>Hardik Agritrade Private Limited</t>
        </is>
      </c>
      <c r="C1396" s="27" t="inlineStr">
        <is>
          <t>INWDMSD27/1376 / PO:0442</t>
        </is>
      </c>
      <c r="D1396" s="26" t="inlineStr">
        <is>
          <t>21-07-2026</t>
        </is>
      </c>
      <c r="E1396" s="32" t="n">
        <v>9.279999999999999</v>
      </c>
      <c r="F1396" s="33" t="n">
        <v>92.8</v>
      </c>
      <c r="G1396" s="34" t="n">
        <v>743292.9</v>
      </c>
      <c r="H1396" s="34" t="n">
        <v>743292.9</v>
      </c>
      <c r="I1396" s="34" t="n">
        <v>34863.97649999998</v>
      </c>
      <c r="J1396" s="34">
        <f>IF(E1396&gt;0, (G1396-I1396)/E1396, "")</f>
        <v/>
      </c>
      <c r="K1396" s="34">
        <f>IF(F1396&gt;0, (G1396-I1396)/F1396, "")</f>
        <v/>
      </c>
      <c r="L1396" s="35" t="n">
        <v>39.76</v>
      </c>
      <c r="M1396" s="34">
        <f>IF(AND(ISNUMBER(L1396), L1396&gt;0), (J1396/L1396)*42, "")</f>
        <v/>
      </c>
      <c r="N1396" s="34">
        <f>IF(M1396&lt;&gt;"", M1396/10, "")</f>
        <v/>
      </c>
      <c r="O1396" s="34">
        <f>M1396</f>
        <v/>
      </c>
      <c r="P1396" s="34">
        <f>IF(AND(M1396&lt;&gt;"", J1396&lt;&gt;""), M1396-J1396, "")</f>
        <v/>
      </c>
      <c r="Q1396" s="41" t="inlineStr">
        <is>
          <t>Matched</t>
        </is>
      </c>
      <c r="R1396" s="27" t="inlineStr">
        <is>
          <t>Deductions: Oil: ₹34,864</t>
        </is>
      </c>
    </row>
    <row r="1397">
      <c r="A1397" s="20" t="n">
        <v>1396</v>
      </c>
      <c r="B1397" s="21" t="inlineStr">
        <is>
          <t>Hardik Agritrade Private Limited</t>
        </is>
      </c>
      <c r="C1397" s="21" t="inlineStr">
        <is>
          <t>INWDMSD27/1377 / PO:0442</t>
        </is>
      </c>
      <c r="D1397" s="20" t="inlineStr">
        <is>
          <t>21-07-2026</t>
        </is>
      </c>
      <c r="E1397" s="37" t="n">
        <v>9.300000000000001</v>
      </c>
      <c r="F1397" s="38" t="n">
        <v>93</v>
      </c>
      <c r="G1397" s="39" t="n">
        <v>744893.1</v>
      </c>
      <c r="H1397" s="39" t="n">
        <v>744893.1</v>
      </c>
      <c r="I1397" s="39" t="n">
        <v>39372.92099999998</v>
      </c>
      <c r="J1397" s="39">
        <f>IF(E1397&gt;0, (G1397-I1397)/E1397, "")</f>
        <v/>
      </c>
      <c r="K1397" s="39">
        <f>IF(F1397&gt;0, (G1397-I1397)/F1397, "")</f>
        <v/>
      </c>
      <c r="L1397" s="40" t="n">
        <v>39.72</v>
      </c>
      <c r="M1397" s="39">
        <f>IF(AND(ISNUMBER(L1397), L1397&gt;0), (J1397/L1397)*42, "")</f>
        <v/>
      </c>
      <c r="N1397" s="39">
        <f>IF(M1397&lt;&gt;"", M1397/10, "")</f>
        <v/>
      </c>
      <c r="O1397" s="39">
        <f>M1397</f>
        <v/>
      </c>
      <c r="P1397" s="39">
        <f>IF(AND(M1397&lt;&gt;"", J1397&lt;&gt;""), M1397-J1397, "")</f>
        <v/>
      </c>
      <c r="Q1397" s="41" t="inlineStr">
        <is>
          <t>Matched</t>
        </is>
      </c>
      <c r="R1397" s="21" t="inlineStr">
        <is>
          <t>Deductions: Oil: ₹39,373</t>
        </is>
      </c>
    </row>
    <row r="1398">
      <c r="A1398" s="26" t="n">
        <v>1397</v>
      </c>
      <c r="B1398" s="27" t="inlineStr">
        <is>
          <t>Hardik Agritrade Private Limited</t>
        </is>
      </c>
      <c r="C1398" s="27" t="inlineStr">
        <is>
          <t>INWDMSD27/1378 / PO:0442</t>
        </is>
      </c>
      <c r="D1398" s="26" t="inlineStr">
        <is>
          <t>21-07-2026</t>
        </is>
      </c>
      <c r="E1398" s="32" t="n">
        <v>10.47</v>
      </c>
      <c r="F1398" s="33" t="n">
        <v>104.7</v>
      </c>
      <c r="G1398" s="34" t="n">
        <v>838504.8</v>
      </c>
      <c r="H1398" s="34" t="n">
        <v>838504.8</v>
      </c>
      <c r="I1398" s="34" t="n">
        <v>22759.41600000001</v>
      </c>
      <c r="J1398" s="34">
        <f>IF(E1398&gt;0, (G1398-I1398)/E1398, "")</f>
        <v/>
      </c>
      <c r="K1398" s="34">
        <f>IF(F1398&gt;0, (G1398-I1398)/F1398, "")</f>
        <v/>
      </c>
      <c r="L1398" s="35" t="n">
        <v>40.74</v>
      </c>
      <c r="M1398" s="34">
        <f>IF(AND(ISNUMBER(L1398), L1398&gt;0), (J1398/L1398)*42, "")</f>
        <v/>
      </c>
      <c r="N1398" s="34">
        <f>IF(M1398&lt;&gt;"", M1398/10, "")</f>
        <v/>
      </c>
      <c r="O1398" s="34">
        <f>M1398</f>
        <v/>
      </c>
      <c r="P1398" s="34">
        <f>IF(AND(M1398&lt;&gt;"", J1398&lt;&gt;""), M1398-J1398, "")</f>
        <v/>
      </c>
      <c r="Q1398" s="41" t="inlineStr">
        <is>
          <t>Matched</t>
        </is>
      </c>
      <c r="R1398" s="27" t="inlineStr">
        <is>
          <t>Deductions: Oil: ₹22,759</t>
        </is>
      </c>
    </row>
    <row r="1399">
      <c r="A1399" s="20" t="n">
        <v>1398</v>
      </c>
      <c r="B1399" s="21" t="inlineStr">
        <is>
          <t>Hardik Agritrade Private Limited</t>
        </is>
      </c>
      <c r="C1399" s="21" t="inlineStr">
        <is>
          <t>INWDMSD27/1379 / PO:0442</t>
        </is>
      </c>
      <c r="D1399" s="20" t="inlineStr">
        <is>
          <t>21-07-2026</t>
        </is>
      </c>
      <c r="E1399" s="37" t="n">
        <v>7.9</v>
      </c>
      <c r="F1399" s="38" t="n">
        <v>79</v>
      </c>
      <c r="G1399" s="39" t="n">
        <v>632879.1</v>
      </c>
      <c r="H1399" s="39" t="n">
        <v>632879.1</v>
      </c>
      <c r="I1399" s="39" t="n">
        <v>27123.38999999996</v>
      </c>
      <c r="J1399" s="39">
        <f>IF(E1399&gt;0, (G1399-I1399)/E1399, "")</f>
        <v/>
      </c>
      <c r="K1399" s="39">
        <f>IF(F1399&gt;0, (G1399-I1399)/F1399, "")</f>
        <v/>
      </c>
      <c r="L1399" s="40" t="n">
        <v>39.91</v>
      </c>
      <c r="M1399" s="39">
        <f>IF(AND(ISNUMBER(L1399), L1399&gt;0), (J1399/L1399)*42, "")</f>
        <v/>
      </c>
      <c r="N1399" s="39">
        <f>IF(M1399&lt;&gt;"", M1399/10, "")</f>
        <v/>
      </c>
      <c r="O1399" s="39">
        <f>M1399</f>
        <v/>
      </c>
      <c r="P1399" s="39">
        <f>IF(AND(M1399&lt;&gt;"", J1399&lt;&gt;""), M1399-J1399, "")</f>
        <v/>
      </c>
      <c r="Q1399" s="41" t="inlineStr">
        <is>
          <t>Matched</t>
        </is>
      </c>
      <c r="R1399" s="21" t="inlineStr">
        <is>
          <t>Deductions: Oil: ₹27,123</t>
        </is>
      </c>
    </row>
    <row r="1400">
      <c r="A1400" s="26" t="n">
        <v>1399</v>
      </c>
      <c r="B1400" s="27" t="inlineStr">
        <is>
          <t>Hardik Agritrade Private Limited</t>
        </is>
      </c>
      <c r="C1400" s="27" t="inlineStr">
        <is>
          <t>INWDMSD27/1380 / PO:0460</t>
        </is>
      </c>
      <c r="D1400" s="26" t="inlineStr">
        <is>
          <t>21-07-2026</t>
        </is>
      </c>
      <c r="E1400" s="32" t="n">
        <v>9.5</v>
      </c>
      <c r="F1400" s="33" t="n">
        <v>95</v>
      </c>
      <c r="G1400" s="34" t="n">
        <v>765555</v>
      </c>
      <c r="H1400" s="34" t="n">
        <v>765555</v>
      </c>
      <c r="I1400" s="34" t="n">
        <v>32444.95000000002</v>
      </c>
      <c r="J1400" s="34">
        <f>IF(E1400&gt;0, (G1400-I1400)/E1400, "")</f>
        <v/>
      </c>
      <c r="K1400" s="34">
        <f>IF(F1400&gt;0, (G1400-I1400)/F1400, "")</f>
        <v/>
      </c>
      <c r="L1400" s="35" t="n">
        <v>40.02</v>
      </c>
      <c r="M1400" s="34">
        <f>IF(AND(ISNUMBER(L1400), L1400&gt;0), (J1400/L1400)*42, "")</f>
        <v/>
      </c>
      <c r="N1400" s="34">
        <f>IF(M1400&lt;&gt;"", M1400/10, "")</f>
        <v/>
      </c>
      <c r="O1400" s="34">
        <f>M1400</f>
        <v/>
      </c>
      <c r="P1400" s="34">
        <f>IF(AND(M1400&lt;&gt;"", J1400&lt;&gt;""), M1400-J1400, "")</f>
        <v/>
      </c>
      <c r="Q1400" s="41" t="inlineStr">
        <is>
          <t>Matched</t>
        </is>
      </c>
      <c r="R1400" s="27" t="inlineStr">
        <is>
          <t>Deductions: Oil: ₹32,445</t>
        </is>
      </c>
    </row>
    <row r="1401">
      <c r="A1401" s="20" t="n">
        <v>1400</v>
      </c>
      <c r="B1401" s="21" t="inlineStr">
        <is>
          <t>Hardik Agritrade Private Limited</t>
        </is>
      </c>
      <c r="C1401" s="21" t="inlineStr">
        <is>
          <t>INWDMSD27/1381 / PO:0460</t>
        </is>
      </c>
      <c r="D1401" s="20" t="inlineStr">
        <is>
          <t>21-07-2026</t>
        </is>
      </c>
      <c r="E1401" s="37" t="n">
        <v>9.49</v>
      </c>
      <c r="F1401" s="38" t="n">
        <v>94.90000000000001</v>
      </c>
      <c r="G1401" s="39" t="n">
        <v>764750</v>
      </c>
      <c r="H1401" s="39" t="n">
        <v>764750</v>
      </c>
      <c r="I1401" s="39" t="n">
        <v>28587.08333333334</v>
      </c>
      <c r="J1401" s="39">
        <f>IF(E1401&gt;0, (G1401-I1401)/E1401, "")</f>
        <v/>
      </c>
      <c r="K1401" s="39">
        <f>IF(F1401&gt;0, (G1401-I1401)/F1401, "")</f>
        <v/>
      </c>
      <c r="L1401" s="40" t="n">
        <v>40.27</v>
      </c>
      <c r="M1401" s="39">
        <f>IF(AND(ISNUMBER(L1401), L1401&gt;0), (J1401/L1401)*42, "")</f>
        <v/>
      </c>
      <c r="N1401" s="39">
        <f>IF(M1401&lt;&gt;"", M1401/10, "")</f>
        <v/>
      </c>
      <c r="O1401" s="39">
        <f>M1401</f>
        <v/>
      </c>
      <c r="P1401" s="39">
        <f>IF(AND(M1401&lt;&gt;"", J1401&lt;&gt;""), M1401-J1401, "")</f>
        <v/>
      </c>
      <c r="Q1401" s="41" t="inlineStr">
        <is>
          <t>Matched</t>
        </is>
      </c>
      <c r="R1401" s="21" t="inlineStr">
        <is>
          <t>Deductions: Oil: ₹28,587</t>
        </is>
      </c>
    </row>
    <row r="1402">
      <c r="A1402" s="26" t="n">
        <v>1401</v>
      </c>
      <c r="B1402" s="27" t="inlineStr">
        <is>
          <t>Hardik Agritrade Private Limited</t>
        </is>
      </c>
      <c r="C1402" s="27" t="inlineStr">
        <is>
          <t>INWDMSD27/1382 / PO:0460</t>
        </is>
      </c>
      <c r="D1402" s="26" t="inlineStr">
        <is>
          <t>21-07-2026</t>
        </is>
      </c>
      <c r="E1402" s="32" t="n">
        <v>9.57</v>
      </c>
      <c r="F1402" s="33" t="n">
        <v>95.7</v>
      </c>
      <c r="G1402" s="34" t="n">
        <v>771190</v>
      </c>
      <c r="H1402" s="34" t="n">
        <v>771190</v>
      </c>
      <c r="I1402" s="34" t="n">
        <v>33969.08333333336</v>
      </c>
      <c r="J1402" s="34">
        <f>IF(E1402&gt;0, (G1402-I1402)/E1402, "")</f>
        <v/>
      </c>
      <c r="K1402" s="34">
        <f>IF(F1402&gt;0, (G1402-I1402)/F1402, "")</f>
        <v/>
      </c>
      <c r="L1402" s="35" t="n">
        <v>40.03</v>
      </c>
      <c r="M1402" s="34">
        <f>IF(AND(ISNUMBER(L1402), L1402&gt;0), (J1402/L1402)*42, "")</f>
        <v/>
      </c>
      <c r="N1402" s="34">
        <f>IF(M1402&lt;&gt;"", M1402/10, "")</f>
        <v/>
      </c>
      <c r="O1402" s="34">
        <f>M1402</f>
        <v/>
      </c>
      <c r="P1402" s="34">
        <f>IF(AND(M1402&lt;&gt;"", J1402&lt;&gt;""), M1402-J1402, "")</f>
        <v/>
      </c>
      <c r="Q1402" s="41" t="inlineStr">
        <is>
          <t>Matched</t>
        </is>
      </c>
      <c r="R1402" s="27" t="inlineStr">
        <is>
          <t>Deductions: Oil: ₹33,969</t>
        </is>
      </c>
    </row>
    <row r="1403">
      <c r="A1403" s="20" t="n">
        <v>1402</v>
      </c>
      <c r="B1403" s="21" t="inlineStr">
        <is>
          <t>Hardik Agritrade Private Limited</t>
        </is>
      </c>
      <c r="C1403" s="21" t="inlineStr">
        <is>
          <t>INWDMSD27/1383 / PO:0460</t>
        </is>
      </c>
      <c r="D1403" s="20" t="inlineStr">
        <is>
          <t>21-07-2026</t>
        </is>
      </c>
      <c r="E1403" s="37" t="n">
        <v>9.690000000000001</v>
      </c>
      <c r="F1403" s="38" t="n">
        <v>96.90000000000001</v>
      </c>
      <c r="G1403" s="39" t="n">
        <v>780850</v>
      </c>
      <c r="H1403" s="39" t="n">
        <v>780850</v>
      </c>
      <c r="I1403" s="39" t="n">
        <v>20636.74999999999</v>
      </c>
      <c r="J1403" s="39">
        <f>IF(E1403&gt;0, (G1403-I1403)/E1403, "")</f>
        <v/>
      </c>
      <c r="K1403" s="39">
        <f>IF(F1403&gt;0, (G1403-I1403)/F1403, "")</f>
        <v/>
      </c>
      <c r="L1403" s="40" t="n">
        <v>40.83</v>
      </c>
      <c r="M1403" s="39">
        <f>IF(AND(ISNUMBER(L1403), L1403&gt;0), (J1403/L1403)*42, "")</f>
        <v/>
      </c>
      <c r="N1403" s="39">
        <f>IF(M1403&lt;&gt;"", M1403/10, "")</f>
        <v/>
      </c>
      <c r="O1403" s="39">
        <f>M1403</f>
        <v/>
      </c>
      <c r="P1403" s="39">
        <f>IF(AND(M1403&lt;&gt;"", J1403&lt;&gt;""), M1403-J1403, "")</f>
        <v/>
      </c>
      <c r="Q1403" s="41" t="inlineStr">
        <is>
          <t>Matched</t>
        </is>
      </c>
      <c r="R1403" s="21" t="inlineStr">
        <is>
          <t>Deductions: Oil: ₹20,637</t>
        </is>
      </c>
    </row>
    <row r="1404">
      <c r="A1404" s="26" t="n">
        <v>1403</v>
      </c>
      <c r="B1404" s="27" t="inlineStr">
        <is>
          <t>Reyansh Agro Industries</t>
        </is>
      </c>
      <c r="C1404" s="27" t="inlineStr">
        <is>
          <t>INWDMSD27/1384 / PO:0473</t>
        </is>
      </c>
      <c r="D1404" s="26" t="inlineStr">
        <is>
          <t>22-07-2026</t>
        </is>
      </c>
      <c r="E1404" s="32" t="n">
        <v>34.61</v>
      </c>
      <c r="F1404" s="33" t="n">
        <v>346.1</v>
      </c>
      <c r="G1404" s="34" t="n">
        <v>2844673.5</v>
      </c>
      <c r="H1404" s="34" t="n">
        <v>2844673.5</v>
      </c>
      <c r="I1404" s="34" t="n">
        <v>303431.8399999998</v>
      </c>
      <c r="J1404" s="34">
        <f>IF(E1404&gt;0, (G1404-I1404)/E1404, "")</f>
        <v/>
      </c>
      <c r="K1404" s="34">
        <f>IF(F1404&gt;0, (G1404-I1404)/F1404, "")</f>
        <v/>
      </c>
      <c r="L1404" s="35" t="n">
        <v>37.21</v>
      </c>
      <c r="M1404" s="34">
        <f>IF(AND(ISNUMBER(L1404), L1404&gt;0), (J1404/L1404)*42, "")</f>
        <v/>
      </c>
      <c r="N1404" s="34">
        <f>IF(M1404&lt;&gt;"", M1404/10, "")</f>
        <v/>
      </c>
      <c r="O1404" s="34">
        <f>M1404</f>
        <v/>
      </c>
      <c r="P1404" s="34">
        <f>IF(AND(M1404&lt;&gt;"", J1404&lt;&gt;""), M1404-J1404, "")</f>
        <v/>
      </c>
      <c r="Q1404" s="41" t="inlineStr">
        <is>
          <t>Matched</t>
        </is>
      </c>
      <c r="R1404" s="27" t="inlineStr">
        <is>
          <t>Deductions: Oil: ₹303,432</t>
        </is>
      </c>
    </row>
    <row r="1405">
      <c r="A1405" s="20" t="n">
        <v>1404</v>
      </c>
      <c r="B1405" s="21" t="inlineStr">
        <is>
          <t>Reyansh Agro Industries</t>
        </is>
      </c>
      <c r="C1405" s="21" t="inlineStr">
        <is>
          <t>INWDMSD27/1385 / PO:0473</t>
        </is>
      </c>
      <c r="D1405" s="20" t="inlineStr">
        <is>
          <t>22-07-2026</t>
        </is>
      </c>
      <c r="E1405" s="37" t="n">
        <v>30.28</v>
      </c>
      <c r="F1405" s="38" t="n">
        <v>302.8</v>
      </c>
      <c r="G1405" s="39" t="n">
        <v>2479551</v>
      </c>
      <c r="H1405" s="39" t="n">
        <v>2479551</v>
      </c>
      <c r="I1405" s="39" t="n">
        <v>164713.0307142856</v>
      </c>
      <c r="J1405" s="39">
        <f>IF(E1405&gt;0, (G1405-I1405)/E1405, "")</f>
        <v/>
      </c>
      <c r="K1405" s="39">
        <f>IF(F1405&gt;0, (G1405-I1405)/F1405, "")</f>
        <v/>
      </c>
      <c r="L1405" s="40" t="n">
        <v>39.25</v>
      </c>
      <c r="M1405" s="39">
        <f>IF(AND(ISNUMBER(L1405), L1405&gt;0), (J1405/L1405)*42, "")</f>
        <v/>
      </c>
      <c r="N1405" s="39">
        <f>IF(M1405&lt;&gt;"", M1405/10, "")</f>
        <v/>
      </c>
      <c r="O1405" s="39">
        <f>M1405</f>
        <v/>
      </c>
      <c r="P1405" s="39">
        <f>IF(AND(M1405&lt;&gt;"", J1405&lt;&gt;""), M1405-J1405, "")</f>
        <v/>
      </c>
      <c r="Q1405" s="41" t="inlineStr">
        <is>
          <t>Matched</t>
        </is>
      </c>
      <c r="R1405" s="21" t="inlineStr">
        <is>
          <t>Deductions: Oil: ₹164,713</t>
        </is>
      </c>
    </row>
    <row r="1406">
      <c r="A1406" s="26" t="n">
        <v>1405</v>
      </c>
      <c r="B1406" s="27" t="inlineStr">
        <is>
          <t>Reyansh Agro Industries</t>
        </is>
      </c>
      <c r="C1406" s="27" t="inlineStr">
        <is>
          <t>INWDMSD27/1386 / PO:0473</t>
        </is>
      </c>
      <c r="D1406" s="26" t="inlineStr">
        <is>
          <t>22-07-2026</t>
        </is>
      </c>
      <c r="E1406" s="32" t="n">
        <v>34.43</v>
      </c>
      <c r="F1406" s="33" t="n">
        <v>344.3</v>
      </c>
      <c r="G1406" s="34" t="n">
        <v>2837289</v>
      </c>
      <c r="H1406" s="34" t="n">
        <v>2837289</v>
      </c>
      <c r="I1406" s="34" t="n">
        <v>174856.7550000001</v>
      </c>
      <c r="J1406" s="34">
        <f>IF(E1406&gt;0, (G1406-I1406)/E1406, "")</f>
        <v/>
      </c>
      <c r="K1406" s="34">
        <f>IF(F1406&gt;0, (G1406-I1406)/F1406, "")</f>
        <v/>
      </c>
      <c r="L1406" s="35" t="n">
        <v>39.47</v>
      </c>
      <c r="M1406" s="34">
        <f>IF(AND(ISNUMBER(L1406), L1406&gt;0), (J1406/L1406)*42, "")</f>
        <v/>
      </c>
      <c r="N1406" s="34">
        <f>IF(M1406&lt;&gt;"", M1406/10, "")</f>
        <v/>
      </c>
      <c r="O1406" s="34">
        <f>M1406</f>
        <v/>
      </c>
      <c r="P1406" s="34">
        <f>IF(AND(M1406&lt;&gt;"", J1406&lt;&gt;""), M1406-J1406, "")</f>
        <v/>
      </c>
      <c r="Q1406" s="41" t="inlineStr">
        <is>
          <t>Matched</t>
        </is>
      </c>
      <c r="R1406" s="27" t="inlineStr">
        <is>
          <t>Deductions: Oil: ₹168,211, Shortage: ₹6,646</t>
        </is>
      </c>
    </row>
    <row r="1407">
      <c r="A1407" s="20" t="n">
        <v>1406</v>
      </c>
      <c r="B1407" s="21" t="inlineStr">
        <is>
          <t>Shubham Traders</t>
        </is>
      </c>
      <c r="C1407" s="21" t="inlineStr">
        <is>
          <t>INWDMSD27/1387 / PO:0477</t>
        </is>
      </c>
      <c r="D1407" s="20" t="inlineStr">
        <is>
          <t>22-07-2026</t>
        </is>
      </c>
      <c r="E1407" s="37" t="n">
        <v>30.76</v>
      </c>
      <c r="F1407" s="38" t="n">
        <v>307.6</v>
      </c>
      <c r="G1407" s="39" t="n">
        <v>2565530</v>
      </c>
      <c r="H1407" s="39" t="n">
        <v>2565530</v>
      </c>
      <c r="I1407" s="39" t="n">
        <v>137810.4640476188</v>
      </c>
      <c r="J1407" s="39">
        <f>IF(E1407&gt;0, (G1407-I1407)/E1407, "")</f>
        <v/>
      </c>
      <c r="K1407" s="39">
        <f>IF(F1407&gt;0, (G1407-I1407)/F1407, "")</f>
        <v/>
      </c>
      <c r="L1407" s="40" t="n">
        <v>40.34</v>
      </c>
      <c r="M1407" s="39">
        <f>IF(AND(ISNUMBER(L1407), L1407&gt;0), (J1407/L1407)*42, "")</f>
        <v/>
      </c>
      <c r="N1407" s="39">
        <f>IF(M1407&lt;&gt;"", M1407/10, "")</f>
        <v/>
      </c>
      <c r="O1407" s="39">
        <f>M1407</f>
        <v/>
      </c>
      <c r="P1407" s="39">
        <f>IF(AND(M1407&lt;&gt;"", J1407&lt;&gt;""), M1407-J1407, "")</f>
        <v/>
      </c>
      <c r="Q1407" s="41" t="inlineStr">
        <is>
          <t>Matched</t>
        </is>
      </c>
      <c r="R1407" s="21" t="inlineStr">
        <is>
          <t>Deductions: Oil: ₹101,400, Shortage: ₹12,450, Bardana: ₹7,285, Moisture: ₹5,131</t>
        </is>
      </c>
    </row>
    <row r="1408">
      <c r="A1408" s="26" t="n">
        <v>1407</v>
      </c>
      <c r="B1408" s="27" t="inlineStr">
        <is>
          <t>Bhagwati Trading Company</t>
        </is>
      </c>
      <c r="C1408" s="27" t="inlineStr">
        <is>
          <t>INWDMSD27/1388 / PO:0471</t>
        </is>
      </c>
      <c r="D1408" s="26" t="inlineStr">
        <is>
          <t>22-07-2026</t>
        </is>
      </c>
      <c r="E1408" s="32" t="n">
        <v>39.14</v>
      </c>
      <c r="F1408" s="33" t="n">
        <v>391.4</v>
      </c>
      <c r="G1408" s="34" t="n">
        <v>3196369.925</v>
      </c>
      <c r="H1408" s="34" t="n">
        <v>3196369.93</v>
      </c>
      <c r="I1408" s="34" t="n">
        <v>194065.3171785712</v>
      </c>
      <c r="J1408" s="34">
        <f>IF(E1408&gt;0, (G1408-I1408)/E1408, "")</f>
        <v/>
      </c>
      <c r="K1408" s="34">
        <f>IF(F1408&gt;0, (G1408-I1408)/F1408, "")</f>
        <v/>
      </c>
      <c r="L1408" s="35" t="n">
        <v>39.64</v>
      </c>
      <c r="M1408" s="34">
        <f>IF(AND(ISNUMBER(L1408), L1408&gt;0), (J1408/L1408)*42, "")</f>
        <v/>
      </c>
      <c r="N1408" s="34">
        <f>IF(M1408&lt;&gt;"", M1408/10, "")</f>
        <v/>
      </c>
      <c r="O1408" s="34">
        <f>M1408</f>
        <v/>
      </c>
      <c r="P1408" s="34">
        <f>IF(AND(M1408&lt;&gt;"", J1408&lt;&gt;""), M1408-J1408, "")</f>
        <v/>
      </c>
      <c r="Q1408" s="41" t="inlineStr">
        <is>
          <t>Matched</t>
        </is>
      </c>
      <c r="R1408" s="27" t="inlineStr">
        <is>
          <t>Deductions: Oil: ₹194,065</t>
        </is>
      </c>
    </row>
    <row r="1409">
      <c r="A1409" s="20" t="n">
        <v>1408</v>
      </c>
      <c r="B1409" s="21" t="inlineStr">
        <is>
          <t>Mahavir Trading Company</t>
        </is>
      </c>
      <c r="C1409" s="21" t="inlineStr">
        <is>
          <t>INWDMSD27/1389 / PO:0476</t>
        </is>
      </c>
      <c r="D1409" s="20" t="inlineStr">
        <is>
          <t>22-07-2026</t>
        </is>
      </c>
      <c r="E1409" s="37" t="n">
        <v>20.37</v>
      </c>
      <c r="F1409" s="38" t="n">
        <v>203.7</v>
      </c>
      <c r="G1409" s="39" t="n">
        <v>1675932.08</v>
      </c>
      <c r="H1409" s="39" t="n">
        <v>1675932.08</v>
      </c>
      <c r="I1409" s="39" t="n">
        <v>43066.3648952381</v>
      </c>
      <c r="J1409" s="39">
        <f>IF(E1409&gt;0, (G1409-I1409)/E1409, "")</f>
        <v/>
      </c>
      <c r="K1409" s="39">
        <f>IF(F1409&gt;0, (G1409-I1409)/F1409, "")</f>
        <v/>
      </c>
      <c r="L1409" s="40" t="n">
        <v>40.93</v>
      </c>
      <c r="M1409" s="39">
        <f>IF(AND(ISNUMBER(L1409), L1409&gt;0), (J1409/L1409)*42, "")</f>
        <v/>
      </c>
      <c r="N1409" s="39">
        <f>IF(M1409&lt;&gt;"", M1409/10, "")</f>
        <v/>
      </c>
      <c r="O1409" s="39">
        <f>M1409</f>
        <v/>
      </c>
      <c r="P1409" s="39">
        <f>IF(AND(M1409&lt;&gt;"", J1409&lt;&gt;""), M1409-J1409, "")</f>
        <v/>
      </c>
      <c r="Q1409" s="41" t="inlineStr">
        <is>
          <t>Matched</t>
        </is>
      </c>
      <c r="R1409" s="21" t="inlineStr">
        <is>
          <t>Deductions: Oil: ₹42,696, Brokerage: ₹370</t>
        </is>
      </c>
    </row>
    <row r="1410">
      <c r="A1410" s="26" t="n">
        <v>1409</v>
      </c>
      <c r="B1410" s="27" t="inlineStr">
        <is>
          <t>Hardik Agritrade Private Limited</t>
        </is>
      </c>
      <c r="C1410" s="27" t="inlineStr">
        <is>
          <t>INWDMSD27/1390 / PO:0460</t>
        </is>
      </c>
      <c r="D1410" s="26" t="inlineStr">
        <is>
          <t>22-07-2026</t>
        </is>
      </c>
      <c r="E1410" s="32" t="n">
        <v>9.76</v>
      </c>
      <c r="F1410" s="33" t="n">
        <v>97.59999999999999</v>
      </c>
      <c r="G1410" s="34" t="n">
        <v>786485</v>
      </c>
      <c r="H1410" s="34" t="n">
        <v>786485</v>
      </c>
      <c r="I1410" s="34" t="n">
        <v>20972.93333333329</v>
      </c>
      <c r="J1410" s="34">
        <f>IF(E1410&gt;0, (G1410-I1410)/E1410, "")</f>
        <v/>
      </c>
      <c r="K1410" s="34">
        <f>IF(F1410&gt;0, (G1410-I1410)/F1410, "")</f>
        <v/>
      </c>
      <c r="L1410" s="35" t="n">
        <v>40.52</v>
      </c>
      <c r="M1410" s="34">
        <f>IF(AND(ISNUMBER(L1410), L1410&gt;0), (J1410/L1410)*42, "")</f>
        <v/>
      </c>
      <c r="N1410" s="34">
        <f>IF(M1410&lt;&gt;"", M1410/10, "")</f>
        <v/>
      </c>
      <c r="O1410" s="34">
        <f>M1410</f>
        <v/>
      </c>
      <c r="P1410" s="34">
        <f>IF(AND(M1410&lt;&gt;"", J1410&lt;&gt;""), M1410-J1410, "")</f>
        <v/>
      </c>
      <c r="Q1410" s="41" t="inlineStr">
        <is>
          <t>Matched</t>
        </is>
      </c>
      <c r="R1410" s="27" t="inlineStr">
        <is>
          <t>Deductions: Oil: ₹20,973</t>
        </is>
      </c>
    </row>
    <row r="1411">
      <c r="A1411" s="20" t="n">
        <v>1410</v>
      </c>
      <c r="B1411" s="21" t="inlineStr">
        <is>
          <t>Hardik Agritrade Private Limited</t>
        </is>
      </c>
      <c r="C1411" s="21" t="inlineStr">
        <is>
          <t>INWDMSD27/1391 / PO:0460</t>
        </is>
      </c>
      <c r="D1411" s="20" t="inlineStr">
        <is>
          <t>22-07-2026</t>
        </is>
      </c>
      <c r="E1411" s="37" t="n">
        <v>9.720000000000001</v>
      </c>
      <c r="F1411" s="38" t="n">
        <v>97.2</v>
      </c>
      <c r="G1411" s="39" t="n">
        <v>782460</v>
      </c>
      <c r="H1411" s="39" t="n">
        <v>782460</v>
      </c>
      <c r="I1411" s="39" t="n">
        <v>17325.89999999999</v>
      </c>
      <c r="J1411" s="39">
        <f>IF(E1411&gt;0, (G1411-I1411)/E1411, "")</f>
        <v/>
      </c>
      <c r="K1411" s="39">
        <f>IF(F1411&gt;0, (G1411-I1411)/F1411, "")</f>
        <v/>
      </c>
      <c r="L1411" s="40" t="n">
        <v>40.5</v>
      </c>
      <c r="M1411" s="39">
        <f>IF(AND(ISNUMBER(L1411), L1411&gt;0), (J1411/L1411)*42, "")</f>
        <v/>
      </c>
      <c r="N1411" s="39">
        <f>IF(M1411&lt;&gt;"", M1411/10, "")</f>
        <v/>
      </c>
      <c r="O1411" s="39">
        <f>M1411</f>
        <v/>
      </c>
      <c r="P1411" s="39">
        <f>IF(AND(M1411&lt;&gt;"", J1411&lt;&gt;""), M1411-J1411, "")</f>
        <v/>
      </c>
      <c r="Q1411" s="41" t="inlineStr">
        <is>
          <t>Matched</t>
        </is>
      </c>
      <c r="R1411" s="21" t="inlineStr">
        <is>
          <t>Deductions: Oil: ₹17,326</t>
        </is>
      </c>
    </row>
    <row r="1412">
      <c r="A1412" s="26" t="n">
        <v>1411</v>
      </c>
      <c r="B1412" s="27" t="inlineStr">
        <is>
          <t>Ashwinder Kumar Rajan Rai</t>
        </is>
      </c>
      <c r="C1412" s="27" t="inlineStr">
        <is>
          <t>INWDMSD27/1392 / PO:0479</t>
        </is>
      </c>
      <c r="D1412" s="26" t="inlineStr">
        <is>
          <t>22-07-2026</t>
        </is>
      </c>
      <c r="E1412" s="32" t="n">
        <v>25.21</v>
      </c>
      <c r="F1412" s="33" t="n">
        <v>252.1</v>
      </c>
      <c r="G1412" s="34" t="n">
        <v>2092845</v>
      </c>
      <c r="H1412" s="34" t="n">
        <v>2092845</v>
      </c>
      <c r="I1412" s="34" t="n">
        <v>110130.3164285714</v>
      </c>
      <c r="J1412" s="34">
        <f>IF(E1412&gt;0, (G1412-I1412)/E1412, "")</f>
        <v/>
      </c>
      <c r="K1412" s="34">
        <f>IF(F1412&gt;0, (G1412-I1412)/F1412, "")</f>
        <v/>
      </c>
      <c r="L1412" s="35" t="n">
        <v>40.17</v>
      </c>
      <c r="M1412" s="34">
        <f>IF(AND(ISNUMBER(L1412), L1412&gt;0), (J1412/L1412)*42, "")</f>
        <v/>
      </c>
      <c r="N1412" s="34">
        <f>IF(M1412&lt;&gt;"", M1412/10, "")</f>
        <v/>
      </c>
      <c r="O1412" s="34">
        <f>M1412</f>
        <v/>
      </c>
      <c r="P1412" s="34">
        <f>IF(AND(M1412&lt;&gt;"", J1412&lt;&gt;""), M1412-J1412, "")</f>
        <v/>
      </c>
      <c r="Q1412" s="41" t="inlineStr">
        <is>
          <t>Matched</t>
        </is>
      </c>
      <c r="R1412" s="27" t="inlineStr">
        <is>
          <t>Deductions: Oil: ₹91,188, Shortage: ₹415, Bardana: ₹5,970, Moisture: ₹2,093</t>
        </is>
      </c>
    </row>
    <row r="1413">
      <c r="A1413" s="20" t="n">
        <v>1412</v>
      </c>
      <c r="B1413" s="21" t="inlineStr">
        <is>
          <t>Hardik Agritrade Private Limited</t>
        </is>
      </c>
      <c r="C1413" s="21" t="inlineStr">
        <is>
          <t>INWDMSD27/1393 / PO:0460</t>
        </is>
      </c>
      <c r="D1413" s="20" t="inlineStr">
        <is>
          <t>22-07-2026</t>
        </is>
      </c>
      <c r="E1413" s="37" t="n">
        <v>9.74</v>
      </c>
      <c r="F1413" s="38" t="n">
        <v>97.40000000000001</v>
      </c>
      <c r="G1413" s="39" t="n">
        <v>784875</v>
      </c>
      <c r="H1413" s="39" t="n">
        <v>784875</v>
      </c>
      <c r="I1413" s="39" t="n">
        <v>30086.87499999999</v>
      </c>
      <c r="J1413" s="39">
        <f>IF(E1413&gt;0, (G1413-I1413)/E1413, "")</f>
        <v/>
      </c>
      <c r="K1413" s="39">
        <f>IF(F1413&gt;0, (G1413-I1413)/F1413, "")</f>
        <v/>
      </c>
      <c r="L1413" s="40" t="n">
        <v>40.14</v>
      </c>
      <c r="M1413" s="39">
        <f>IF(AND(ISNUMBER(L1413), L1413&gt;0), (J1413/L1413)*42, "")</f>
        <v/>
      </c>
      <c r="N1413" s="39">
        <f>IF(M1413&lt;&gt;"", M1413/10, "")</f>
        <v/>
      </c>
      <c r="O1413" s="39">
        <f>M1413</f>
        <v/>
      </c>
      <c r="P1413" s="39">
        <f>IF(AND(M1413&lt;&gt;"", J1413&lt;&gt;""), M1413-J1413, "")</f>
        <v/>
      </c>
      <c r="Q1413" s="41" t="inlineStr">
        <is>
          <t>Matched</t>
        </is>
      </c>
      <c r="R1413" s="21" t="inlineStr">
        <is>
          <t>Deductions: Oil: ₹30,087</t>
        </is>
      </c>
    </row>
    <row r="1414">
      <c r="A1414" s="26" t="n">
        <v>1413</v>
      </c>
      <c r="B1414" s="27" t="inlineStr">
        <is>
          <t>Hardik Agritrade Private Limited</t>
        </is>
      </c>
      <c r="C1414" s="27" t="inlineStr">
        <is>
          <t>INWDMSD27/1394 / PO:0460</t>
        </is>
      </c>
      <c r="D1414" s="26" t="inlineStr">
        <is>
          <t>22-07-2026</t>
        </is>
      </c>
      <c r="E1414" s="32" t="n">
        <v>9.66</v>
      </c>
      <c r="F1414" s="33" t="n">
        <v>96.59999999999999</v>
      </c>
      <c r="G1414" s="34" t="n">
        <v>778435</v>
      </c>
      <c r="H1414" s="34" t="n">
        <v>778435</v>
      </c>
      <c r="I1414" s="34" t="n">
        <v>21870.31666666666</v>
      </c>
      <c r="J1414" s="34">
        <f>IF(E1414&gt;0, (G1414-I1414)/E1414, "")</f>
        <v/>
      </c>
      <c r="K1414" s="34">
        <f>IF(F1414&gt;0, (G1414-I1414)/F1414, "")</f>
        <v/>
      </c>
      <c r="L1414" s="35" t="n">
        <v>40.35</v>
      </c>
      <c r="M1414" s="34">
        <f>IF(AND(ISNUMBER(L1414), L1414&gt;0), (J1414/L1414)*42, "")</f>
        <v/>
      </c>
      <c r="N1414" s="34">
        <f>IF(M1414&lt;&gt;"", M1414/10, "")</f>
        <v/>
      </c>
      <c r="O1414" s="34">
        <f>M1414</f>
        <v/>
      </c>
      <c r="P1414" s="34">
        <f>IF(AND(M1414&lt;&gt;"", J1414&lt;&gt;""), M1414-J1414, "")</f>
        <v/>
      </c>
      <c r="Q1414" s="41" t="inlineStr">
        <is>
          <t>Matched</t>
        </is>
      </c>
      <c r="R1414" s="27" t="inlineStr">
        <is>
          <t>Deductions: Oil: ₹21,870</t>
        </is>
      </c>
    </row>
    <row r="1415">
      <c r="A1415" s="20" t="n">
        <v>1414</v>
      </c>
      <c r="B1415" s="21" t="inlineStr">
        <is>
          <t>Reyansh Agro Industries</t>
        </is>
      </c>
      <c r="C1415" s="21" t="inlineStr">
        <is>
          <t>INWDMSD27/1395 / PO:0473</t>
        </is>
      </c>
      <c r="D1415" s="20" t="inlineStr">
        <is>
          <t>22-07-2026</t>
        </is>
      </c>
      <c r="E1415" s="37" t="n">
        <v>30.54</v>
      </c>
      <c r="F1415" s="38" t="n">
        <v>305.4</v>
      </c>
      <c r="G1415" s="39" t="n">
        <v>2507858.25</v>
      </c>
      <c r="H1415" s="39" t="n">
        <v>2507858.25</v>
      </c>
      <c r="I1415" s="39" t="n">
        <v>220930.3696428573</v>
      </c>
      <c r="J1415" s="39">
        <f>IF(E1415&gt;0, (G1415-I1415)/E1415, "")</f>
        <v/>
      </c>
      <c r="K1415" s="39">
        <f>IF(F1415&gt;0, (G1415-I1415)/F1415, "")</f>
        <v/>
      </c>
      <c r="L1415" s="40" t="n">
        <v>37.9</v>
      </c>
      <c r="M1415" s="39">
        <f>IF(AND(ISNUMBER(L1415), L1415&gt;0), (J1415/L1415)*42, "")</f>
        <v/>
      </c>
      <c r="N1415" s="39">
        <f>IF(M1415&lt;&gt;"", M1415/10, "")</f>
        <v/>
      </c>
      <c r="O1415" s="39">
        <f>M1415</f>
        <v/>
      </c>
      <c r="P1415" s="39">
        <f>IF(AND(M1415&lt;&gt;"", J1415&lt;&gt;""), M1415-J1415, "")</f>
        <v/>
      </c>
      <c r="Q1415" s="41" t="inlineStr">
        <is>
          <t>Matched</t>
        </is>
      </c>
      <c r="R1415" s="21" t="inlineStr">
        <is>
          <t>Deductions: Oil: ₹220,930</t>
        </is>
      </c>
    </row>
    <row r="1416">
      <c r="A1416" s="26" t="n">
        <v>1415</v>
      </c>
      <c r="B1416" s="27" t="inlineStr">
        <is>
          <t>Hardik Agritrade Private Limited</t>
        </is>
      </c>
      <c r="C1416" s="27" t="inlineStr">
        <is>
          <t>INWDMSD27/1396 / PO:0460</t>
        </is>
      </c>
      <c r="D1416" s="26" t="inlineStr">
        <is>
          <t>22-07-2026</t>
        </is>
      </c>
      <c r="E1416" s="32" t="n">
        <v>9.620000000000001</v>
      </c>
      <c r="F1416" s="33" t="n">
        <v>96.2</v>
      </c>
      <c r="G1416" s="34" t="n">
        <v>776020</v>
      </c>
      <c r="H1416" s="34" t="n">
        <v>776020</v>
      </c>
      <c r="I1416" s="34" t="n">
        <v>16813.7666666666</v>
      </c>
      <c r="J1416" s="34">
        <f>IF(E1416&gt;0, (G1416-I1416)/E1416, "")</f>
        <v/>
      </c>
      <c r="K1416" s="34">
        <f>IF(F1416&gt;0, (G1416-I1416)/F1416, "")</f>
        <v/>
      </c>
      <c r="L1416" s="35" t="n">
        <v>40.66</v>
      </c>
      <c r="M1416" s="34">
        <f>IF(AND(ISNUMBER(L1416), L1416&gt;0), (J1416/L1416)*42, "")</f>
        <v/>
      </c>
      <c r="N1416" s="34">
        <f>IF(M1416&lt;&gt;"", M1416/10, "")</f>
        <v/>
      </c>
      <c r="O1416" s="34">
        <f>M1416</f>
        <v/>
      </c>
      <c r="P1416" s="34">
        <f>IF(AND(M1416&lt;&gt;"", J1416&lt;&gt;""), M1416-J1416, "")</f>
        <v/>
      </c>
      <c r="Q1416" s="41" t="inlineStr">
        <is>
          <t>Matched</t>
        </is>
      </c>
      <c r="R1416" s="27" t="inlineStr">
        <is>
          <t>Deductions: Oil: ₹16,814</t>
        </is>
      </c>
    </row>
    <row r="1417">
      <c r="A1417" s="20" t="n">
        <v>1416</v>
      </c>
      <c r="B1417" s="21" t="inlineStr">
        <is>
          <t>Hardik Agritrade Private Limited</t>
        </is>
      </c>
      <c r="C1417" s="21" t="inlineStr">
        <is>
          <t>INWDMSD27/1397 / PO:0460</t>
        </is>
      </c>
      <c r="D1417" s="20" t="inlineStr">
        <is>
          <t>22-07-2026</t>
        </is>
      </c>
      <c r="E1417" s="37" t="n">
        <v>9.58</v>
      </c>
      <c r="F1417" s="38" t="n">
        <v>95.8</v>
      </c>
      <c r="G1417" s="39" t="n">
        <v>771995</v>
      </c>
      <c r="H1417" s="39" t="n">
        <v>771995</v>
      </c>
      <c r="I1417" s="39" t="n">
        <v>19851.29999999997</v>
      </c>
      <c r="J1417" s="39">
        <f>IF(E1417&gt;0, (G1417-I1417)/E1417, "")</f>
        <v/>
      </c>
      <c r="K1417" s="39">
        <f>IF(F1417&gt;0, (G1417-I1417)/F1417, "")</f>
        <v/>
      </c>
      <c r="L1417" s="40" t="n">
        <v>40.76</v>
      </c>
      <c r="M1417" s="39">
        <f>IF(AND(ISNUMBER(L1417), L1417&gt;0), (J1417/L1417)*42, "")</f>
        <v/>
      </c>
      <c r="N1417" s="39">
        <f>IF(M1417&lt;&gt;"", M1417/10, "")</f>
        <v/>
      </c>
      <c r="O1417" s="39">
        <f>M1417</f>
        <v/>
      </c>
      <c r="P1417" s="39">
        <f>IF(AND(M1417&lt;&gt;"", J1417&lt;&gt;""), M1417-J1417, "")</f>
        <v/>
      </c>
      <c r="Q1417" s="41" t="inlineStr">
        <is>
          <t>Matched</t>
        </is>
      </c>
      <c r="R1417" s="21" t="inlineStr">
        <is>
          <t>Deductions: Oil: ₹19,851</t>
        </is>
      </c>
    </row>
    <row r="1418">
      <c r="A1418" s="26" t="n">
        <v>1417</v>
      </c>
      <c r="B1418" s="27" t="inlineStr">
        <is>
          <t>Hardik Agritrade Private Limited</t>
        </is>
      </c>
      <c r="C1418" s="27" t="inlineStr">
        <is>
          <t>INWDMSD27/1398 / PO:0460</t>
        </is>
      </c>
      <c r="D1418" s="26" t="inlineStr">
        <is>
          <t>22-07-2026</t>
        </is>
      </c>
      <c r="E1418" s="32" t="n">
        <v>9.620000000000001</v>
      </c>
      <c r="F1418" s="33" t="n">
        <v>96.2</v>
      </c>
      <c r="G1418" s="34" t="n">
        <v>776020</v>
      </c>
      <c r="H1418" s="34" t="n">
        <v>776020</v>
      </c>
      <c r="I1418" s="34" t="n">
        <v>22541.53333333331</v>
      </c>
      <c r="J1418" s="34">
        <f>IF(E1418&gt;0, (G1418-I1418)/E1418, "")</f>
        <v/>
      </c>
      <c r="K1418" s="34">
        <f>IF(F1418&gt;0, (G1418-I1418)/F1418, "")</f>
        <v/>
      </c>
      <c r="L1418" s="35" t="n">
        <v>40.74</v>
      </c>
      <c r="M1418" s="34">
        <f>IF(AND(ISNUMBER(L1418), L1418&gt;0), (J1418/L1418)*42, "")</f>
        <v/>
      </c>
      <c r="N1418" s="34">
        <f>IF(M1418&lt;&gt;"", M1418/10, "")</f>
        <v/>
      </c>
      <c r="O1418" s="34">
        <f>M1418</f>
        <v/>
      </c>
      <c r="P1418" s="34">
        <f>IF(AND(M1418&lt;&gt;"", J1418&lt;&gt;""), M1418-J1418, "")</f>
        <v/>
      </c>
      <c r="Q1418" s="41" t="inlineStr">
        <is>
          <t>Matched</t>
        </is>
      </c>
      <c r="R1418" s="27" t="inlineStr">
        <is>
          <t>Deductions: Oil: ₹22,542</t>
        </is>
      </c>
    </row>
    <row r="1419">
      <c r="A1419" s="20" t="n">
        <v>1418</v>
      </c>
      <c r="B1419" s="21" t="inlineStr">
        <is>
          <t>Hardik Agritrade Private Limited</t>
        </is>
      </c>
      <c r="C1419" s="21" t="inlineStr">
        <is>
          <t>INWDMSD27/1399 / PO:0460</t>
        </is>
      </c>
      <c r="D1419" s="20" t="inlineStr">
        <is>
          <t>22-07-2026</t>
        </is>
      </c>
      <c r="E1419" s="37" t="n">
        <v>9.550000000000001</v>
      </c>
      <c r="F1419" s="38" t="n">
        <v>95.5</v>
      </c>
      <c r="G1419" s="39" t="n">
        <v>769580</v>
      </c>
      <c r="H1419" s="39" t="n">
        <v>769580</v>
      </c>
      <c r="I1419" s="39" t="n">
        <v>26019.13333333336</v>
      </c>
      <c r="J1419" s="39">
        <f>IF(E1419&gt;0, (G1419-I1419)/E1419, "")</f>
        <v/>
      </c>
      <c r="K1419" s="39">
        <f>IF(F1419&gt;0, (G1419-I1419)/F1419, "")</f>
        <v/>
      </c>
      <c r="L1419" s="40" t="n">
        <v>40.54</v>
      </c>
      <c r="M1419" s="39">
        <f>IF(AND(ISNUMBER(L1419), L1419&gt;0), (J1419/L1419)*42, "")</f>
        <v/>
      </c>
      <c r="N1419" s="39">
        <f>IF(M1419&lt;&gt;"", M1419/10, "")</f>
        <v/>
      </c>
      <c r="O1419" s="39">
        <f>M1419</f>
        <v/>
      </c>
      <c r="P1419" s="39">
        <f>IF(AND(M1419&lt;&gt;"", J1419&lt;&gt;""), M1419-J1419, "")</f>
        <v/>
      </c>
      <c r="Q1419" s="41" t="inlineStr">
        <is>
          <t>Matched</t>
        </is>
      </c>
      <c r="R1419" s="21" t="inlineStr">
        <is>
          <t>Deductions: Oil: ₹26,019</t>
        </is>
      </c>
    </row>
    <row r="1420">
      <c r="A1420" s="26" t="n">
        <v>1419</v>
      </c>
      <c r="B1420" s="27" t="inlineStr">
        <is>
          <t>Hardik Agritrade Private Limited</t>
        </is>
      </c>
      <c r="C1420" s="27" t="inlineStr">
        <is>
          <t>INWDMSD27/1400 / PO:0460</t>
        </is>
      </c>
      <c r="D1420" s="26" t="inlineStr">
        <is>
          <t>22-07-2026</t>
        </is>
      </c>
      <c r="E1420" s="32" t="n">
        <v>9.620000000000001</v>
      </c>
      <c r="F1420" s="33" t="n">
        <v>96.2</v>
      </c>
      <c r="G1420" s="34" t="n">
        <v>776020</v>
      </c>
      <c r="H1420" s="34" t="n">
        <v>776020</v>
      </c>
      <c r="I1420" s="34" t="n">
        <v>25313.03333333329</v>
      </c>
      <c r="J1420" s="34">
        <f>IF(E1420&gt;0, (G1420-I1420)/E1420, "")</f>
        <v/>
      </c>
      <c r="K1420" s="34">
        <f>IF(F1420&gt;0, (G1420-I1420)/F1420, "")</f>
        <v/>
      </c>
      <c r="L1420" s="35" t="n">
        <v>40.26</v>
      </c>
      <c r="M1420" s="34">
        <f>IF(AND(ISNUMBER(L1420), L1420&gt;0), (J1420/L1420)*42, "")</f>
        <v/>
      </c>
      <c r="N1420" s="34">
        <f>IF(M1420&lt;&gt;"", M1420/10, "")</f>
        <v/>
      </c>
      <c r="O1420" s="34">
        <f>M1420</f>
        <v/>
      </c>
      <c r="P1420" s="34">
        <f>IF(AND(M1420&lt;&gt;"", J1420&lt;&gt;""), M1420-J1420, "")</f>
        <v/>
      </c>
      <c r="Q1420" s="41" t="inlineStr">
        <is>
          <t>Matched</t>
        </is>
      </c>
      <c r="R1420" s="27" t="inlineStr">
        <is>
          <t>Deductions: Oil: ₹25,313</t>
        </is>
      </c>
    </row>
    <row r="1421">
      <c r="A1421" s="20" t="n">
        <v>1420</v>
      </c>
      <c r="B1421" s="21" t="inlineStr">
        <is>
          <t>Hardik Agritrade Private Limited</t>
        </is>
      </c>
      <c r="C1421" s="21" t="inlineStr">
        <is>
          <t>INWDMSD27/1401 / PO:0460</t>
        </is>
      </c>
      <c r="D1421" s="20" t="inlineStr">
        <is>
          <t>22-07-2026</t>
        </is>
      </c>
      <c r="E1421" s="37" t="n">
        <v>9.65</v>
      </c>
      <c r="F1421" s="38" t="n">
        <v>96.5</v>
      </c>
      <c r="G1421" s="39" t="n">
        <v>777630</v>
      </c>
      <c r="H1421" s="39" t="n">
        <v>777630</v>
      </c>
      <c r="I1421" s="39" t="n">
        <v>29438.85000000006</v>
      </c>
      <c r="J1421" s="39">
        <f>IF(E1421&gt;0, (G1421-I1421)/E1421, "")</f>
        <v/>
      </c>
      <c r="K1421" s="39">
        <f>IF(F1421&gt;0, (G1421-I1421)/F1421, "")</f>
        <v/>
      </c>
      <c r="L1421" s="40" t="n">
        <v>40.28</v>
      </c>
      <c r="M1421" s="39">
        <f>IF(AND(ISNUMBER(L1421), L1421&gt;0), (J1421/L1421)*42, "")</f>
        <v/>
      </c>
      <c r="N1421" s="39">
        <f>IF(M1421&lt;&gt;"", M1421/10, "")</f>
        <v/>
      </c>
      <c r="O1421" s="39">
        <f>M1421</f>
        <v/>
      </c>
      <c r="P1421" s="39">
        <f>IF(AND(M1421&lt;&gt;"", J1421&lt;&gt;""), M1421-J1421, "")</f>
        <v/>
      </c>
      <c r="Q1421" s="41" t="inlineStr">
        <is>
          <t>Matched</t>
        </is>
      </c>
      <c r="R1421" s="21" t="inlineStr">
        <is>
          <t>Deductions: Oil: ₹29,439</t>
        </is>
      </c>
    </row>
    <row r="1422">
      <c r="A1422" s="26" t="n">
        <v>1421</v>
      </c>
      <c r="B1422" s="27" t="inlineStr">
        <is>
          <t>Hardik Agritrade Private Limited</t>
        </is>
      </c>
      <c r="C1422" s="27" t="inlineStr">
        <is>
          <t>INWDMSD27/1402 / PO:0460</t>
        </is>
      </c>
      <c r="D1422" s="26" t="inlineStr">
        <is>
          <t>22-07-2026</t>
        </is>
      </c>
      <c r="E1422" s="32" t="n">
        <v>9.640000000000001</v>
      </c>
      <c r="F1422" s="33" t="n">
        <v>96.40000000000001</v>
      </c>
      <c r="G1422" s="34" t="n">
        <v>776825</v>
      </c>
      <c r="H1422" s="34" t="n">
        <v>776825</v>
      </c>
      <c r="I1422" s="34" t="n">
        <v>31073</v>
      </c>
      <c r="J1422" s="34">
        <f>IF(E1422&gt;0, (G1422-I1422)/E1422, "")</f>
        <v/>
      </c>
      <c r="K1422" s="34">
        <f>IF(F1422&gt;0, (G1422-I1422)/F1422, "")</f>
        <v/>
      </c>
      <c r="L1422" s="35" t="n">
        <v>40.16</v>
      </c>
      <c r="M1422" s="34">
        <f>IF(AND(ISNUMBER(L1422), L1422&gt;0), (J1422/L1422)*42, "")</f>
        <v/>
      </c>
      <c r="N1422" s="34">
        <f>IF(M1422&lt;&gt;"", M1422/10, "")</f>
        <v/>
      </c>
      <c r="O1422" s="34">
        <f>M1422</f>
        <v/>
      </c>
      <c r="P1422" s="34">
        <f>IF(AND(M1422&lt;&gt;"", J1422&lt;&gt;""), M1422-J1422, "")</f>
        <v/>
      </c>
      <c r="Q1422" s="41" t="inlineStr">
        <is>
          <t>Matched</t>
        </is>
      </c>
      <c r="R1422" s="27" t="inlineStr">
        <is>
          <t>Deductions: Oil: ₹31,073</t>
        </is>
      </c>
    </row>
    <row r="1423">
      <c r="A1423" s="20" t="n">
        <v>1422</v>
      </c>
      <c r="B1423" s="21" t="inlineStr">
        <is>
          <t>Hardik Agritrade Private Limited</t>
        </is>
      </c>
      <c r="C1423" s="21" t="inlineStr">
        <is>
          <t>INWDMSD27/1403 / PO:0460</t>
        </is>
      </c>
      <c r="D1423" s="20" t="inlineStr">
        <is>
          <t>22-07-2026</t>
        </is>
      </c>
      <c r="E1423" s="37" t="n">
        <v>9.540000000000001</v>
      </c>
      <c r="F1423" s="38" t="n">
        <v>95.40000000000001</v>
      </c>
      <c r="G1423" s="39" t="n">
        <v>768775</v>
      </c>
      <c r="H1423" s="39" t="n">
        <v>768775</v>
      </c>
      <c r="I1423" s="39" t="n">
        <v>30934.04166666662</v>
      </c>
      <c r="J1423" s="39">
        <f>IF(E1423&gt;0, (G1423-I1423)/E1423, "")</f>
        <v/>
      </c>
      <c r="K1423" s="39">
        <f>IF(F1423&gt;0, (G1423-I1423)/F1423, "")</f>
        <v/>
      </c>
      <c r="L1423" s="40" t="n">
        <v>40.11</v>
      </c>
      <c r="M1423" s="39">
        <f>IF(AND(ISNUMBER(L1423), L1423&gt;0), (J1423/L1423)*42, "")</f>
        <v/>
      </c>
      <c r="N1423" s="39">
        <f>IF(M1423&lt;&gt;"", M1423/10, "")</f>
        <v/>
      </c>
      <c r="O1423" s="39">
        <f>M1423</f>
        <v/>
      </c>
      <c r="P1423" s="39">
        <f>IF(AND(M1423&lt;&gt;"", J1423&lt;&gt;""), M1423-J1423, "")</f>
        <v/>
      </c>
      <c r="Q1423" s="41" t="inlineStr">
        <is>
          <t>Matched</t>
        </is>
      </c>
      <c r="R1423" s="21" t="inlineStr">
        <is>
          <t>Deductions: Oil: ₹30,934</t>
        </is>
      </c>
    </row>
    <row r="1424">
      <c r="A1424" s="26" t="n">
        <v>1423</v>
      </c>
      <c r="B1424" s="27" t="inlineStr">
        <is>
          <t>Hardik Agritrade Private Limited</t>
        </is>
      </c>
      <c r="C1424" s="27" t="inlineStr">
        <is>
          <t>INWDMSD27/1404 / PO:0460</t>
        </is>
      </c>
      <c r="D1424" s="26" t="inlineStr">
        <is>
          <t>22-07-2026</t>
        </is>
      </c>
      <c r="E1424" s="32" t="n">
        <v>9.65</v>
      </c>
      <c r="F1424" s="33" t="n">
        <v>96.5</v>
      </c>
      <c r="G1424" s="34" t="n">
        <v>777630</v>
      </c>
      <c r="H1424" s="34" t="n">
        <v>777630</v>
      </c>
      <c r="I1424" s="34" t="n">
        <v>38881.50000000002</v>
      </c>
      <c r="J1424" s="34">
        <f>IF(E1424&gt;0, (G1424-I1424)/E1424, "")</f>
        <v/>
      </c>
      <c r="K1424" s="34">
        <f>IF(F1424&gt;0, (G1424-I1424)/F1424, "")</f>
        <v/>
      </c>
      <c r="L1424" s="35" t="n">
        <v>39.58</v>
      </c>
      <c r="M1424" s="34">
        <f>IF(AND(ISNUMBER(L1424), L1424&gt;0), (J1424/L1424)*42, "")</f>
        <v/>
      </c>
      <c r="N1424" s="34">
        <f>IF(M1424&lt;&gt;"", M1424/10, "")</f>
        <v/>
      </c>
      <c r="O1424" s="34">
        <f>M1424</f>
        <v/>
      </c>
      <c r="P1424" s="34">
        <f>IF(AND(M1424&lt;&gt;"", J1424&lt;&gt;""), M1424-J1424, "")</f>
        <v/>
      </c>
      <c r="Q1424" s="41" t="inlineStr">
        <is>
          <t>Matched</t>
        </is>
      </c>
      <c r="R1424" s="27" t="inlineStr">
        <is>
          <t>Deductions: Oil: ₹38,882</t>
        </is>
      </c>
    </row>
    <row r="1425">
      <c r="A1425" s="20" t="n">
        <v>1424</v>
      </c>
      <c r="B1425" s="21" t="inlineStr">
        <is>
          <t>Reyansh Agro Industries</t>
        </is>
      </c>
      <c r="C1425" s="21" t="inlineStr">
        <is>
          <t>INWDMSD27/1405 / PO:0473</t>
        </is>
      </c>
      <c r="D1425" s="20" t="inlineStr">
        <is>
          <t>22-07-2026</t>
        </is>
      </c>
      <c r="E1425" s="37" t="n">
        <v>29.83</v>
      </c>
      <c r="F1425" s="38" t="n">
        <v>298.3</v>
      </c>
      <c r="G1425" s="39" t="n">
        <v>2445910.5</v>
      </c>
      <c r="H1425" s="39" t="n">
        <v>2445910.5</v>
      </c>
      <c r="I1425" s="39" t="n">
        <v>197419.9189285715</v>
      </c>
      <c r="J1425" s="39">
        <f>IF(E1425&gt;0, (G1425-I1425)/E1425, "")</f>
        <v/>
      </c>
      <c r="K1425" s="39">
        <f>IF(F1425&gt;0, (G1425-I1425)/F1425, "")</f>
        <v/>
      </c>
      <c r="L1425" s="40" t="n">
        <v>38.44</v>
      </c>
      <c r="M1425" s="39">
        <f>IF(AND(ISNUMBER(L1425), L1425&gt;0), (J1425/L1425)*42, "")</f>
        <v/>
      </c>
      <c r="N1425" s="39">
        <f>IF(M1425&lt;&gt;"", M1425/10, "")</f>
        <v/>
      </c>
      <c r="O1425" s="39">
        <f>M1425</f>
        <v/>
      </c>
      <c r="P1425" s="39">
        <f>IF(AND(M1425&lt;&gt;"", J1425&lt;&gt;""), M1425-J1425, "")</f>
        <v/>
      </c>
      <c r="Q1425" s="41" t="inlineStr">
        <is>
          <t>Matched</t>
        </is>
      </c>
      <c r="R1425" s="21" t="inlineStr">
        <is>
          <t>Deductions: Oil: ₹197,420</t>
        </is>
      </c>
    </row>
    <row r="1426">
      <c r="A1426" s="26" t="n">
        <v>1425</v>
      </c>
      <c r="B1426" s="27" t="inlineStr">
        <is>
          <t>Hardik Agritrade Private Limited</t>
        </is>
      </c>
      <c r="C1426" s="27" t="inlineStr">
        <is>
          <t>INWDMSD27/1406 / PO:0460</t>
        </is>
      </c>
      <c r="D1426" s="26" t="inlineStr">
        <is>
          <t>22-07-2026</t>
        </is>
      </c>
      <c r="E1426" s="32" t="n">
        <v>9.540000000000001</v>
      </c>
      <c r="F1426" s="33" t="n">
        <v>95.40000000000001</v>
      </c>
      <c r="G1426" s="34" t="n">
        <v>768775</v>
      </c>
      <c r="H1426" s="34" t="n">
        <v>768775</v>
      </c>
      <c r="I1426" s="34" t="n">
        <v>38438.75000000002</v>
      </c>
      <c r="J1426" s="34">
        <f>IF(E1426&gt;0, (G1426-I1426)/E1426, "")</f>
        <v/>
      </c>
      <c r="K1426" s="34">
        <f>IF(F1426&gt;0, (G1426-I1426)/F1426, "")</f>
        <v/>
      </c>
      <c r="L1426" s="35" t="n">
        <v>39.86</v>
      </c>
      <c r="M1426" s="34">
        <f>IF(AND(ISNUMBER(L1426), L1426&gt;0), (J1426/L1426)*42, "")</f>
        <v/>
      </c>
      <c r="N1426" s="34">
        <f>IF(M1426&lt;&gt;"", M1426/10, "")</f>
        <v/>
      </c>
      <c r="O1426" s="34">
        <f>M1426</f>
        <v/>
      </c>
      <c r="P1426" s="34">
        <f>IF(AND(M1426&lt;&gt;"", J1426&lt;&gt;""), M1426-J1426, "")</f>
        <v/>
      </c>
      <c r="Q1426" s="41" t="inlineStr">
        <is>
          <t>Matched</t>
        </is>
      </c>
      <c r="R1426" s="27" t="inlineStr">
        <is>
          <t>Deductions: Oil: ₹38,439</t>
        </is>
      </c>
    </row>
    <row r="1427">
      <c r="A1427" s="20" t="n">
        <v>1426</v>
      </c>
      <c r="B1427" s="21" t="inlineStr">
        <is>
          <t>Hardik Agritrade Private Limited</t>
        </is>
      </c>
      <c r="C1427" s="21" t="inlineStr">
        <is>
          <t>INWDMSD27/1407 / PO:0460</t>
        </is>
      </c>
      <c r="D1427" s="20" t="inlineStr">
        <is>
          <t>22-07-2026</t>
        </is>
      </c>
      <c r="E1427" s="37" t="n">
        <v>9.690000000000001</v>
      </c>
      <c r="F1427" s="38" t="n">
        <v>96.90000000000001</v>
      </c>
      <c r="G1427" s="39" t="n">
        <v>780850</v>
      </c>
      <c r="H1427" s="39" t="n">
        <v>780850</v>
      </c>
      <c r="I1427" s="39" t="n">
        <v>39228.41666666666</v>
      </c>
      <c r="J1427" s="39">
        <f>IF(E1427&gt;0, (G1427-I1427)/E1427, "")</f>
        <v/>
      </c>
      <c r="K1427" s="39">
        <f>IF(F1427&gt;0, (G1427-I1427)/F1427, "")</f>
        <v/>
      </c>
      <c r="L1427" s="40" t="n">
        <v>39.68</v>
      </c>
      <c r="M1427" s="39">
        <f>IF(AND(ISNUMBER(L1427), L1427&gt;0), (J1427/L1427)*42, "")</f>
        <v/>
      </c>
      <c r="N1427" s="39">
        <f>IF(M1427&lt;&gt;"", M1427/10, "")</f>
        <v/>
      </c>
      <c r="O1427" s="39">
        <f>M1427</f>
        <v/>
      </c>
      <c r="P1427" s="39">
        <f>IF(AND(M1427&lt;&gt;"", J1427&lt;&gt;""), M1427-J1427, "")</f>
        <v/>
      </c>
      <c r="Q1427" s="41" t="inlineStr">
        <is>
          <t>Matched</t>
        </is>
      </c>
      <c r="R1427" s="21" t="inlineStr">
        <is>
          <t>Deductions: Oil: ₹39,228</t>
        </is>
      </c>
    </row>
    <row r="1428">
      <c r="A1428" s="26" t="n">
        <v>1427</v>
      </c>
      <c r="B1428" s="27" t="inlineStr">
        <is>
          <t>Reyansh Agro Industries</t>
        </is>
      </c>
      <c r="C1428" s="27" t="inlineStr">
        <is>
          <t>INWDMSD27/1408 / PO:0473</t>
        </is>
      </c>
      <c r="D1428" s="26" t="inlineStr">
        <is>
          <t>23-07-2026</t>
        </is>
      </c>
      <c r="E1428" s="32" t="n">
        <v>27.62</v>
      </c>
      <c r="F1428" s="33" t="n">
        <v>276.2</v>
      </c>
      <c r="G1428" s="34" t="n">
        <v>2262939</v>
      </c>
      <c r="H1428" s="34" t="n">
        <v>2262939</v>
      </c>
      <c r="I1428" s="34" t="n">
        <v>178341.1450000001</v>
      </c>
      <c r="J1428" s="34">
        <f>IF(E1428&gt;0, (G1428-I1428)/E1428, "")</f>
        <v/>
      </c>
      <c r="K1428" s="34">
        <f>IF(F1428&gt;0, (G1428-I1428)/F1428, "")</f>
        <v/>
      </c>
      <c r="L1428" s="35" t="n">
        <v>38.06</v>
      </c>
      <c r="M1428" s="34">
        <f>IF(AND(ISNUMBER(L1428), L1428&gt;0), (J1428/L1428)*42, "")</f>
        <v/>
      </c>
      <c r="N1428" s="34">
        <f>IF(M1428&lt;&gt;"", M1428/10, "")</f>
        <v/>
      </c>
      <c r="O1428" s="34">
        <f>M1428</f>
        <v/>
      </c>
      <c r="P1428" s="34">
        <f>IF(AND(M1428&lt;&gt;"", J1428&lt;&gt;""), M1428-J1428, "")</f>
        <v/>
      </c>
      <c r="Q1428" s="41" t="inlineStr">
        <is>
          <t>Matched</t>
        </is>
      </c>
      <c r="R1428" s="27" t="inlineStr">
        <is>
          <t>Deductions: Oil: ₹178,341</t>
        </is>
      </c>
    </row>
    <row r="1429">
      <c r="A1429" s="20" t="n">
        <v>1428</v>
      </c>
      <c r="B1429" s="21" t="inlineStr">
        <is>
          <t>Reyansh Agro Industries</t>
        </is>
      </c>
      <c r="C1429" s="21" t="inlineStr">
        <is>
          <t>INWDMSD27/1409 / PO:0473</t>
        </is>
      </c>
      <c r="D1429" s="20" t="inlineStr">
        <is>
          <t>23-07-2026</t>
        </is>
      </c>
      <c r="E1429" s="37" t="n">
        <v>30.06</v>
      </c>
      <c r="F1429" s="38" t="n">
        <v>300.6</v>
      </c>
      <c r="G1429" s="39" t="n">
        <v>2459038.5</v>
      </c>
      <c r="H1429" s="39" t="n">
        <v>2459038.5</v>
      </c>
      <c r="I1429" s="39" t="n">
        <v>187940.7996428572</v>
      </c>
      <c r="J1429" s="39">
        <f>IF(E1429&gt;0, (G1429-I1429)/E1429, "")</f>
        <v/>
      </c>
      <c r="K1429" s="39">
        <f>IF(F1429&gt;0, (G1429-I1429)/F1429, "")</f>
        <v/>
      </c>
      <c r="L1429" s="40" t="n">
        <v>38.34</v>
      </c>
      <c r="M1429" s="39">
        <f>IF(AND(ISNUMBER(L1429), L1429&gt;0), (J1429/L1429)*42, "")</f>
        <v/>
      </c>
      <c r="N1429" s="39">
        <f>IF(M1429&lt;&gt;"", M1429/10, "")</f>
        <v/>
      </c>
      <c r="O1429" s="39">
        <f>M1429</f>
        <v/>
      </c>
      <c r="P1429" s="39">
        <f>IF(AND(M1429&lt;&gt;"", J1429&lt;&gt;""), M1429-J1429, "")</f>
        <v/>
      </c>
      <c r="Q1429" s="41" t="inlineStr">
        <is>
          <t>Matched</t>
        </is>
      </c>
      <c r="R1429" s="21" t="inlineStr">
        <is>
          <t>Deductions: Oil: ₹187,941</t>
        </is>
      </c>
    </row>
    <row r="1430">
      <c r="A1430" s="26" t="n">
        <v>1429</v>
      </c>
      <c r="B1430" s="27" t="inlineStr">
        <is>
          <t>Bhawani Trading Company</t>
        </is>
      </c>
      <c r="C1430" s="27" t="inlineStr">
        <is>
          <t>INWDMSD27/1410 / PO:0480</t>
        </is>
      </c>
      <c r="D1430" s="26" t="inlineStr">
        <is>
          <t>23-07-2026</t>
        </is>
      </c>
      <c r="E1430" s="32" t="n">
        <v>23.18</v>
      </c>
      <c r="F1430" s="33" t="n">
        <v>231.8</v>
      </c>
      <c r="G1430" s="34" t="n">
        <v>1925600</v>
      </c>
      <c r="H1430" s="34" t="n">
        <v>1925600</v>
      </c>
      <c r="I1430" s="34" t="n">
        <v>125678.9295238095</v>
      </c>
      <c r="J1430" s="34">
        <f>IF(E1430&gt;0, (G1430-I1430)/E1430, "")</f>
        <v/>
      </c>
      <c r="K1430" s="34">
        <f>IF(F1430&gt;0, (G1430-I1430)/F1430, "")</f>
        <v/>
      </c>
      <c r="L1430" s="35" t="n">
        <v>39.82</v>
      </c>
      <c r="M1430" s="34">
        <f>IF(AND(ISNUMBER(L1430), L1430&gt;0), (J1430/L1430)*42, "")</f>
        <v/>
      </c>
      <c r="N1430" s="34">
        <f>IF(M1430&lt;&gt;"", M1430/10, "")</f>
        <v/>
      </c>
      <c r="O1430" s="34">
        <f>M1430</f>
        <v/>
      </c>
      <c r="P1430" s="34">
        <f>IF(AND(M1430&lt;&gt;"", J1430&lt;&gt;""), M1430-J1430, "")</f>
        <v/>
      </c>
      <c r="Q1430" s="41" t="inlineStr">
        <is>
          <t>Matched</t>
        </is>
      </c>
      <c r="R1430" s="27" t="inlineStr">
        <is>
          <t>Deductions: Oil: ₹99,948, Shortage: ₹1,660, Bardana: ₹4,430, Moisture: ₹15,405</t>
        </is>
      </c>
    </row>
    <row r="1431">
      <c r="A1431" s="20" t="n">
        <v>1430</v>
      </c>
      <c r="B1431" s="21" t="inlineStr">
        <is>
          <t>Bhawani Trading Company</t>
        </is>
      </c>
      <c r="C1431" s="21" t="inlineStr">
        <is>
          <t>INWDMSD27/1411 / PO:0480</t>
        </is>
      </c>
      <c r="D1431" s="20" t="inlineStr">
        <is>
          <t>23-07-2026</t>
        </is>
      </c>
      <c r="E1431" s="37" t="n">
        <v>22.96</v>
      </c>
      <c r="F1431" s="38" t="n">
        <v>229.6</v>
      </c>
      <c r="G1431" s="39" t="n">
        <v>1902360</v>
      </c>
      <c r="H1431" s="39" t="n">
        <v>1902360</v>
      </c>
      <c r="I1431" s="39" t="n">
        <v>121079.257142857</v>
      </c>
      <c r="J1431" s="39">
        <f>IF(E1431&gt;0, (G1431-I1431)/E1431, "")</f>
        <v/>
      </c>
      <c r="K1431" s="39">
        <f>IF(F1431&gt;0, (G1431-I1431)/F1431, "")</f>
        <v/>
      </c>
      <c r="L1431" s="40" t="n">
        <v>39.84</v>
      </c>
      <c r="M1431" s="39">
        <f>IF(AND(ISNUMBER(L1431), L1431&gt;0), (J1431/L1431)*42, "")</f>
        <v/>
      </c>
      <c r="N1431" s="39">
        <f>IF(M1431&lt;&gt;"", M1431/10, "")</f>
        <v/>
      </c>
      <c r="O1431" s="39">
        <f>M1431</f>
        <v/>
      </c>
      <c r="P1431" s="39">
        <f>IF(AND(M1431&lt;&gt;"", J1431&lt;&gt;""), M1431-J1431, "")</f>
        <v/>
      </c>
      <c r="Q1431" s="41" t="inlineStr">
        <is>
          <t>Matched</t>
        </is>
      </c>
      <c r="R1431" s="21" t="inlineStr">
        <is>
          <t>Deductions: Oil: ₹97,836, Bardana: ₹4,220, Moisture: ₹13,317</t>
        </is>
      </c>
    </row>
    <row r="1432">
      <c r="A1432" s="26" t="n">
        <v>1431</v>
      </c>
      <c r="B1432" s="27" t="inlineStr">
        <is>
          <t>Shree Tirupati Trading Co</t>
        </is>
      </c>
      <c r="C1432" s="27" t="inlineStr">
        <is>
          <t>INWDMSD27/1412 / PO:0482</t>
        </is>
      </c>
      <c r="D1432" s="26" t="inlineStr">
        <is>
          <t>23-07-2026</t>
        </is>
      </c>
      <c r="E1432" s="32" t="n">
        <v>37.69</v>
      </c>
      <c r="F1432" s="33" t="n">
        <v>376.9</v>
      </c>
      <c r="G1432" s="34" t="n">
        <v>3118248</v>
      </c>
      <c r="H1432" s="34" t="n">
        <v>3118248</v>
      </c>
      <c r="I1432" s="34" t="n">
        <v>275548.5824</v>
      </c>
      <c r="J1432" s="34">
        <f>IF(E1432&gt;0, (G1432-I1432)/E1432, "")</f>
        <v/>
      </c>
      <c r="K1432" s="34">
        <f>IF(F1432&gt;0, (G1432-I1432)/F1432, "")</f>
        <v/>
      </c>
      <c r="L1432" s="35" t="n">
        <v>38.75</v>
      </c>
      <c r="M1432" s="34">
        <f>IF(AND(ISNUMBER(L1432), L1432&gt;0), (J1432/L1432)*42, "")</f>
        <v/>
      </c>
      <c r="N1432" s="34">
        <f>IF(M1432&lt;&gt;"", M1432/10, "")</f>
        <v/>
      </c>
      <c r="O1432" s="34">
        <f>M1432</f>
        <v/>
      </c>
      <c r="P1432" s="34">
        <f>IF(AND(M1432&lt;&gt;"", J1432&lt;&gt;""), M1432-J1432, "")</f>
        <v/>
      </c>
      <c r="Q1432" s="41" t="inlineStr">
        <is>
          <t>Matched</t>
        </is>
      </c>
      <c r="R1432" s="27" t="inlineStr">
        <is>
          <t>Deductions: Oil: ₹241,293, Bardana: ₹6,815, Moisture: ₹18,398</t>
        </is>
      </c>
    </row>
    <row r="1433">
      <c r="A1433" s="20" t="n">
        <v>1432</v>
      </c>
      <c r="B1433" s="21" t="inlineStr">
        <is>
          <t>Hardik Agritrade Private Limited</t>
        </is>
      </c>
      <c r="C1433" s="21" t="inlineStr">
        <is>
          <t>INWDMSD27/1413 / PO:0460</t>
        </is>
      </c>
      <c r="D1433" s="20" t="inlineStr">
        <is>
          <t>23-07-2026</t>
        </is>
      </c>
      <c r="E1433" s="37" t="n">
        <v>9.699999999999999</v>
      </c>
      <c r="F1433" s="38" t="n">
        <v>97</v>
      </c>
      <c r="G1433" s="39" t="n">
        <v>780850</v>
      </c>
      <c r="H1433" s="39" t="n">
        <v>780850</v>
      </c>
      <c r="I1433" s="39" t="n">
        <v>26586.08333333333</v>
      </c>
      <c r="J1433" s="39">
        <f>IF(E1433&gt;0, (G1433-I1433)/E1433, "")</f>
        <v/>
      </c>
      <c r="K1433" s="39">
        <f>IF(F1433&gt;0, (G1433-I1433)/F1433, "")</f>
        <v/>
      </c>
      <c r="L1433" s="40" t="n">
        <v>40.01</v>
      </c>
      <c r="M1433" s="39">
        <f>IF(AND(ISNUMBER(L1433), L1433&gt;0), (J1433/L1433)*42, "")</f>
        <v/>
      </c>
      <c r="N1433" s="39">
        <f>IF(M1433&lt;&gt;"", M1433/10, "")</f>
        <v/>
      </c>
      <c r="O1433" s="39">
        <f>M1433</f>
        <v/>
      </c>
      <c r="P1433" s="39">
        <f>IF(AND(M1433&lt;&gt;"", J1433&lt;&gt;""), M1433-J1433, "")</f>
        <v/>
      </c>
      <c r="Q1433" s="41" t="inlineStr">
        <is>
          <t>Matched</t>
        </is>
      </c>
      <c r="R1433" s="21" t="inlineStr">
        <is>
          <t>Deductions: Oil: ₹26,586</t>
        </is>
      </c>
    </row>
    <row r="1434">
      <c r="A1434" s="26" t="n">
        <v>1433</v>
      </c>
      <c r="B1434" s="27" t="inlineStr">
        <is>
          <t>Hardik Agritrade Private Limited</t>
        </is>
      </c>
      <c r="C1434" s="27" t="inlineStr">
        <is>
          <t>INWDMSD27/1414 / PO:0460</t>
        </is>
      </c>
      <c r="D1434" s="26" t="inlineStr">
        <is>
          <t>23-07-2026</t>
        </is>
      </c>
      <c r="E1434" s="32" t="n">
        <v>9.74</v>
      </c>
      <c r="F1434" s="33" t="n">
        <v>97.40000000000001</v>
      </c>
      <c r="G1434" s="34" t="n">
        <v>784875</v>
      </c>
      <c r="H1434" s="34" t="n">
        <v>784875</v>
      </c>
      <c r="I1434" s="34" t="n">
        <v>22425.00000000005</v>
      </c>
      <c r="J1434" s="34">
        <f>IF(E1434&gt;0, (G1434-I1434)/E1434, "")</f>
        <v/>
      </c>
      <c r="K1434" s="34">
        <f>IF(F1434&gt;0, (G1434-I1434)/F1434, "")</f>
        <v/>
      </c>
      <c r="L1434" s="35" t="n">
        <v>40.41</v>
      </c>
      <c r="M1434" s="34">
        <f>IF(AND(ISNUMBER(L1434), L1434&gt;0), (J1434/L1434)*42, "")</f>
        <v/>
      </c>
      <c r="N1434" s="34">
        <f>IF(M1434&lt;&gt;"", M1434/10, "")</f>
        <v/>
      </c>
      <c r="O1434" s="34">
        <f>M1434</f>
        <v/>
      </c>
      <c r="P1434" s="34">
        <f>IF(AND(M1434&lt;&gt;"", J1434&lt;&gt;""), M1434-J1434, "")</f>
        <v/>
      </c>
      <c r="Q1434" s="41" t="inlineStr">
        <is>
          <t>Matched</t>
        </is>
      </c>
      <c r="R1434" s="27" t="inlineStr">
        <is>
          <t>Deductions: Oil: ₹22,425</t>
        </is>
      </c>
    </row>
    <row r="1435">
      <c r="A1435" s="20" t="n">
        <v>1434</v>
      </c>
      <c r="B1435" s="21" t="inlineStr">
        <is>
          <t>Hardik Agritrade Private Limited</t>
        </is>
      </c>
      <c r="C1435" s="21" t="inlineStr">
        <is>
          <t>INWDMSD27/1415 / PO:0460</t>
        </is>
      </c>
      <c r="D1435" s="20" t="inlineStr">
        <is>
          <t>23-07-2026</t>
        </is>
      </c>
      <c r="E1435" s="37" t="n">
        <v>9.720000000000001</v>
      </c>
      <c r="F1435" s="38" t="n">
        <v>97.2</v>
      </c>
      <c r="G1435" s="39" t="n">
        <v>784070</v>
      </c>
      <c r="H1435" s="39" t="n">
        <v>784070</v>
      </c>
      <c r="I1435" s="39" t="n">
        <v>24455.51666666671</v>
      </c>
      <c r="J1435" s="39">
        <f>IF(E1435&gt;0, (G1435-I1435)/E1435, "")</f>
        <v/>
      </c>
      <c r="K1435" s="39">
        <f>IF(F1435&gt;0, (G1435-I1435)/F1435, "")</f>
        <v/>
      </c>
      <c r="L1435" s="40" t="n">
        <v>40.23</v>
      </c>
      <c r="M1435" s="39">
        <f>IF(AND(ISNUMBER(L1435), L1435&gt;0), (J1435/L1435)*42, "")</f>
        <v/>
      </c>
      <c r="N1435" s="39">
        <f>IF(M1435&lt;&gt;"", M1435/10, "")</f>
        <v/>
      </c>
      <c r="O1435" s="39">
        <f>M1435</f>
        <v/>
      </c>
      <c r="P1435" s="39">
        <f>IF(AND(M1435&lt;&gt;"", J1435&lt;&gt;""), M1435-J1435, "")</f>
        <v/>
      </c>
      <c r="Q1435" s="41" t="inlineStr">
        <is>
          <t>Matched</t>
        </is>
      </c>
      <c r="R1435" s="21" t="inlineStr">
        <is>
          <t>Deductions: Oil: ₹24,456</t>
        </is>
      </c>
    </row>
    <row r="1436">
      <c r="A1436" s="26" t="n">
        <v>1435</v>
      </c>
      <c r="B1436" s="27" t="inlineStr">
        <is>
          <t>Hardik Agritrade Private Limited</t>
        </is>
      </c>
      <c r="C1436" s="27" t="inlineStr">
        <is>
          <t>INWDMSD27/1416 / PO:0460</t>
        </is>
      </c>
      <c r="D1436" s="26" t="inlineStr">
        <is>
          <t>23-07-2026</t>
        </is>
      </c>
      <c r="E1436" s="32" t="n">
        <v>9.699999999999999</v>
      </c>
      <c r="F1436" s="33" t="n">
        <v>97</v>
      </c>
      <c r="G1436" s="34" t="n">
        <v>781655</v>
      </c>
      <c r="H1436" s="34" t="n">
        <v>781655</v>
      </c>
      <c r="I1436" s="34" t="n">
        <v>40571.61666666666</v>
      </c>
      <c r="J1436" s="34">
        <f>IF(E1436&gt;0, (G1436-I1436)/E1436, "")</f>
        <v/>
      </c>
      <c r="K1436" s="34">
        <f>IF(F1436&gt;0, (G1436-I1436)/F1436, "")</f>
        <v/>
      </c>
      <c r="L1436" s="35" t="n">
        <v>39.53</v>
      </c>
      <c r="M1436" s="34">
        <f>IF(AND(ISNUMBER(L1436), L1436&gt;0), (J1436/L1436)*42, "")</f>
        <v/>
      </c>
      <c r="N1436" s="34">
        <f>IF(M1436&lt;&gt;"", M1436/10, "")</f>
        <v/>
      </c>
      <c r="O1436" s="34">
        <f>M1436</f>
        <v/>
      </c>
      <c r="P1436" s="34">
        <f>IF(AND(M1436&lt;&gt;"", J1436&lt;&gt;""), M1436-J1436, "")</f>
        <v/>
      </c>
      <c r="Q1436" s="41" t="inlineStr">
        <is>
          <t>Matched</t>
        </is>
      </c>
      <c r="R1436" s="27" t="inlineStr">
        <is>
          <t>Deductions: Oil: ₹40,572</t>
        </is>
      </c>
    </row>
    <row r="1437">
      <c r="A1437" s="20" t="n">
        <v>1436</v>
      </c>
      <c r="B1437" s="21" t="inlineStr">
        <is>
          <t>Hardik Agritrade Private Limited</t>
        </is>
      </c>
      <c r="C1437" s="21" t="inlineStr">
        <is>
          <t>INWDMSD27/1417 / PO:0460</t>
        </is>
      </c>
      <c r="D1437" s="20" t="inlineStr">
        <is>
          <t>23-07-2026</t>
        </is>
      </c>
      <c r="E1437" s="37" t="n">
        <v>9.74</v>
      </c>
      <c r="F1437" s="38" t="n">
        <v>97.40000000000001</v>
      </c>
      <c r="G1437" s="39" t="n">
        <v>784875</v>
      </c>
      <c r="H1437" s="39" t="n">
        <v>784875</v>
      </c>
      <c r="I1437" s="39" t="n">
        <v>34385.00000000007</v>
      </c>
      <c r="J1437" s="39">
        <f>IF(E1437&gt;0, (G1437-I1437)/E1437, "")</f>
        <v/>
      </c>
      <c r="K1437" s="39">
        <f>IF(F1437&gt;0, (G1437-I1437)/F1437, "")</f>
        <v/>
      </c>
      <c r="L1437" s="40" t="n">
        <v>40.02</v>
      </c>
      <c r="M1437" s="39">
        <f>IF(AND(ISNUMBER(L1437), L1437&gt;0), (J1437/L1437)*42, "")</f>
        <v/>
      </c>
      <c r="N1437" s="39">
        <f>IF(M1437&lt;&gt;"", M1437/10, "")</f>
        <v/>
      </c>
      <c r="O1437" s="39">
        <f>M1437</f>
        <v/>
      </c>
      <c r="P1437" s="39">
        <f>IF(AND(M1437&lt;&gt;"", J1437&lt;&gt;""), M1437-J1437, "")</f>
        <v/>
      </c>
      <c r="Q1437" s="41" t="inlineStr">
        <is>
          <t>Matched</t>
        </is>
      </c>
      <c r="R1437" s="21" t="inlineStr">
        <is>
          <t>Deductions: Oil: ₹34,385</t>
        </is>
      </c>
    </row>
    <row r="1438">
      <c r="A1438" s="26" t="n">
        <v>1437</v>
      </c>
      <c r="B1438" s="27" t="inlineStr">
        <is>
          <t>Hardik Agritrade Private Limited</t>
        </is>
      </c>
      <c r="C1438" s="27" t="inlineStr">
        <is>
          <t>INWDMSD27/1418 / PO:0460</t>
        </is>
      </c>
      <c r="D1438" s="26" t="inlineStr">
        <is>
          <t>23-07-2026</t>
        </is>
      </c>
      <c r="E1438" s="32" t="n">
        <v>9.67</v>
      </c>
      <c r="F1438" s="33" t="n">
        <v>96.7</v>
      </c>
      <c r="G1438" s="34" t="n">
        <v>780045</v>
      </c>
      <c r="H1438" s="34" t="n">
        <v>780045</v>
      </c>
      <c r="I1438" s="34" t="n">
        <v>43831.09999999999</v>
      </c>
      <c r="J1438" s="34">
        <f>IF(E1438&gt;0, (G1438-I1438)/E1438, "")</f>
        <v/>
      </c>
      <c r="K1438" s="34">
        <f>IF(F1438&gt;0, (G1438-I1438)/F1438, "")</f>
        <v/>
      </c>
      <c r="L1438" s="35" t="n">
        <v>39.53</v>
      </c>
      <c r="M1438" s="34">
        <f>IF(AND(ISNUMBER(L1438), L1438&gt;0), (J1438/L1438)*42, "")</f>
        <v/>
      </c>
      <c r="N1438" s="34">
        <f>IF(M1438&lt;&gt;"", M1438/10, "")</f>
        <v/>
      </c>
      <c r="O1438" s="34">
        <f>M1438</f>
        <v/>
      </c>
      <c r="P1438" s="34">
        <f>IF(AND(M1438&lt;&gt;"", J1438&lt;&gt;""), M1438-J1438, "")</f>
        <v/>
      </c>
      <c r="Q1438" s="41" t="inlineStr">
        <is>
          <t>Matched</t>
        </is>
      </c>
      <c r="R1438" s="27" t="inlineStr">
        <is>
          <t>Deductions: Oil: ₹43,831</t>
        </is>
      </c>
    </row>
    <row r="1439">
      <c r="A1439" s="20" t="n">
        <v>1438</v>
      </c>
      <c r="B1439" s="21" t="inlineStr">
        <is>
          <t>Hardik Agritrade Private Limited</t>
        </is>
      </c>
      <c r="C1439" s="21" t="inlineStr">
        <is>
          <t>INWDMSD27/1419 / PO:0460</t>
        </is>
      </c>
      <c r="D1439" s="20" t="inlineStr">
        <is>
          <t>23-07-2026</t>
        </is>
      </c>
      <c r="E1439" s="37" t="n">
        <v>9.699999999999999</v>
      </c>
      <c r="F1439" s="38" t="n">
        <v>97</v>
      </c>
      <c r="G1439" s="39" t="n">
        <v>780850</v>
      </c>
      <c r="H1439" s="39" t="n">
        <v>780850</v>
      </c>
      <c r="I1439" s="39" t="n">
        <v>45549.58333333339</v>
      </c>
      <c r="J1439" s="39">
        <f>IF(E1439&gt;0, (G1439-I1439)/E1439, "")</f>
        <v/>
      </c>
      <c r="K1439" s="39">
        <f>IF(F1439&gt;0, (G1439-I1439)/F1439, "")</f>
        <v/>
      </c>
      <c r="L1439" s="40" t="n">
        <v>39.08</v>
      </c>
      <c r="M1439" s="39">
        <f>IF(AND(ISNUMBER(L1439), L1439&gt;0), (J1439/L1439)*42, "")</f>
        <v/>
      </c>
      <c r="N1439" s="39">
        <f>IF(M1439&lt;&gt;"", M1439/10, "")</f>
        <v/>
      </c>
      <c r="O1439" s="39">
        <f>M1439</f>
        <v/>
      </c>
      <c r="P1439" s="39">
        <f>IF(AND(M1439&lt;&gt;"", J1439&lt;&gt;""), M1439-J1439, "")</f>
        <v/>
      </c>
      <c r="Q1439" s="41" t="inlineStr">
        <is>
          <t>Matched</t>
        </is>
      </c>
      <c r="R1439" s="21" t="inlineStr">
        <is>
          <t>Deductions: Oil: ₹45,550</t>
        </is>
      </c>
    </row>
    <row r="1440">
      <c r="A1440" s="26" t="n">
        <v>1439</v>
      </c>
      <c r="B1440" s="27" t="inlineStr">
        <is>
          <t>Hardik Agritrade Private Limited</t>
        </is>
      </c>
      <c r="C1440" s="27" t="inlineStr">
        <is>
          <t>INWDMSD27/1420 / PO:0460</t>
        </is>
      </c>
      <c r="D1440" s="26" t="inlineStr">
        <is>
          <t>23-07-2026</t>
        </is>
      </c>
      <c r="E1440" s="32" t="n">
        <v>9.68</v>
      </c>
      <c r="F1440" s="33" t="n">
        <v>96.8</v>
      </c>
      <c r="G1440" s="34" t="n">
        <v>776020</v>
      </c>
      <c r="H1440" s="34" t="n">
        <v>776020</v>
      </c>
      <c r="I1440" s="34" t="n">
        <v>36768.5666666667</v>
      </c>
      <c r="J1440" s="34">
        <f>IF(E1440&gt;0, (G1440-I1440)/E1440, "")</f>
        <v/>
      </c>
      <c r="K1440" s="34">
        <f>IF(F1440&gt;0, (G1440-I1440)/F1440, "")</f>
        <v/>
      </c>
      <c r="L1440" s="35" t="n">
        <v>39.78</v>
      </c>
      <c r="M1440" s="34">
        <f>IF(AND(ISNUMBER(L1440), L1440&gt;0), (J1440/L1440)*42, "")</f>
        <v/>
      </c>
      <c r="N1440" s="34">
        <f>IF(M1440&lt;&gt;"", M1440/10, "")</f>
        <v/>
      </c>
      <c r="O1440" s="34">
        <f>M1440</f>
        <v/>
      </c>
      <c r="P1440" s="34">
        <f>IF(AND(M1440&lt;&gt;"", J1440&lt;&gt;""), M1440-J1440, "")</f>
        <v/>
      </c>
      <c r="Q1440" s="41" t="inlineStr">
        <is>
          <t>Matched</t>
        </is>
      </c>
      <c r="R1440" s="27" t="inlineStr">
        <is>
          <t>Deductions: Oil: ₹36,769</t>
        </is>
      </c>
    </row>
    <row r="1441">
      <c r="A1441" s="20" t="n">
        <v>1440</v>
      </c>
      <c r="B1441" s="21" t="inlineStr">
        <is>
          <t>Hardik Agritrade Private Limited</t>
        </is>
      </c>
      <c r="C1441" s="21" t="inlineStr">
        <is>
          <t>INWDMSD27/1421 / PO:0460</t>
        </is>
      </c>
      <c r="D1441" s="20" t="inlineStr">
        <is>
          <t>23-07-2026</t>
        </is>
      </c>
      <c r="E1441" s="37" t="n">
        <v>9.709999999999999</v>
      </c>
      <c r="F1441" s="38" t="n">
        <v>97.09999999999999</v>
      </c>
      <c r="G1441" s="39" t="n">
        <v>780850</v>
      </c>
      <c r="H1441" s="39" t="n">
        <v>780850</v>
      </c>
      <c r="I1441" s="39" t="n">
        <v>36625.58333333331</v>
      </c>
      <c r="J1441" s="39">
        <f>IF(E1441&gt;0, (G1441-I1441)/E1441, "")</f>
        <v/>
      </c>
      <c r="K1441" s="39">
        <f>IF(F1441&gt;0, (G1441-I1441)/F1441, "")</f>
        <v/>
      </c>
      <c r="L1441" s="40" t="n">
        <v>39.98</v>
      </c>
      <c r="M1441" s="39">
        <f>IF(AND(ISNUMBER(L1441), L1441&gt;0), (J1441/L1441)*42, "")</f>
        <v/>
      </c>
      <c r="N1441" s="39">
        <f>IF(M1441&lt;&gt;"", M1441/10, "")</f>
        <v/>
      </c>
      <c r="O1441" s="39">
        <f>M1441</f>
        <v/>
      </c>
      <c r="P1441" s="39">
        <f>IF(AND(M1441&lt;&gt;"", J1441&lt;&gt;""), M1441-J1441, "")</f>
        <v/>
      </c>
      <c r="Q1441" s="41" t="inlineStr">
        <is>
          <t>Matched</t>
        </is>
      </c>
      <c r="R1441" s="21" t="inlineStr">
        <is>
          <t>Deductions: Oil: ₹36,626</t>
        </is>
      </c>
    </row>
    <row r="1442">
      <c r="A1442" s="26" t="n">
        <v>1441</v>
      </c>
      <c r="B1442" s="27" t="inlineStr">
        <is>
          <t>Hardik Agritrade Private Limited</t>
        </is>
      </c>
      <c r="C1442" s="27" t="inlineStr">
        <is>
          <t>INWDMSD27/1422 / PO:0460</t>
        </is>
      </c>
      <c r="D1442" s="26" t="inlineStr">
        <is>
          <t>23-07-2026</t>
        </is>
      </c>
      <c r="E1442" s="32" t="n">
        <v>9.620000000000001</v>
      </c>
      <c r="F1442" s="33" t="n">
        <v>96.2</v>
      </c>
      <c r="G1442" s="34" t="n">
        <v>775215</v>
      </c>
      <c r="H1442" s="34" t="n">
        <v>775215</v>
      </c>
      <c r="I1442" s="34" t="n">
        <v>35438.40000000003</v>
      </c>
      <c r="J1442" s="34">
        <f>IF(E1442&gt;0, (G1442-I1442)/E1442, "")</f>
        <v/>
      </c>
      <c r="K1442" s="34">
        <f>IF(F1442&gt;0, (G1442-I1442)/F1442, "")</f>
        <v/>
      </c>
      <c r="L1442" s="35" t="n">
        <v>39.88</v>
      </c>
      <c r="M1442" s="34">
        <f>IF(AND(ISNUMBER(L1442), L1442&gt;0), (J1442/L1442)*42, "")</f>
        <v/>
      </c>
      <c r="N1442" s="34">
        <f>IF(M1442&lt;&gt;"", M1442/10, "")</f>
        <v/>
      </c>
      <c r="O1442" s="34">
        <f>M1442</f>
        <v/>
      </c>
      <c r="P1442" s="34">
        <f>IF(AND(M1442&lt;&gt;"", J1442&lt;&gt;""), M1442-J1442, "")</f>
        <v/>
      </c>
      <c r="Q1442" s="41" t="inlineStr">
        <is>
          <t>Matched</t>
        </is>
      </c>
      <c r="R1442" s="27" t="inlineStr">
        <is>
          <t>Deductions: Oil: ₹35,438</t>
        </is>
      </c>
    </row>
    <row r="1443">
      <c r="A1443" s="20" t="n">
        <v>1442</v>
      </c>
      <c r="B1443" s="21" t="inlineStr">
        <is>
          <t>Reyansh Agro Industries</t>
        </is>
      </c>
      <c r="C1443" s="21" t="inlineStr">
        <is>
          <t>INWDMSD27/1423 / PO:0473</t>
        </is>
      </c>
      <c r="D1443" s="20" t="inlineStr">
        <is>
          <t>24-07-2026</t>
        </is>
      </c>
      <c r="E1443" s="37" t="n">
        <v>33.13</v>
      </c>
      <c r="F1443" s="38" t="n">
        <v>331.3</v>
      </c>
      <c r="G1443" s="39" t="n">
        <v>2718316.5</v>
      </c>
      <c r="H1443" s="39" t="n">
        <v>2718316.5</v>
      </c>
      <c r="I1443" s="39" t="n">
        <v>202579.3010714288</v>
      </c>
      <c r="J1443" s="39">
        <f>IF(E1443&gt;0, (G1443-I1443)/E1443, "")</f>
        <v/>
      </c>
      <c r="K1443" s="39">
        <f>IF(F1443&gt;0, (G1443-I1443)/F1443, "")</f>
        <v/>
      </c>
      <c r="L1443" s="40" t="n">
        <v>38.45</v>
      </c>
      <c r="M1443" s="39">
        <f>IF(AND(ISNUMBER(L1443), L1443&gt;0), (J1443/L1443)*42, "")</f>
        <v/>
      </c>
      <c r="N1443" s="39">
        <f>IF(M1443&lt;&gt;"", M1443/10, "")</f>
        <v/>
      </c>
      <c r="O1443" s="39">
        <f>M1443</f>
        <v/>
      </c>
      <c r="P1443" s="39">
        <f>IF(AND(M1443&lt;&gt;"", J1443&lt;&gt;""), M1443-J1443, "")</f>
        <v/>
      </c>
      <c r="Q1443" s="41" t="inlineStr">
        <is>
          <t>Matched</t>
        </is>
      </c>
      <c r="R1443" s="21" t="inlineStr">
        <is>
          <t>Deductions: Oil: ₹202,579</t>
        </is>
      </c>
    </row>
    <row r="1444">
      <c r="A1444" s="26" t="n">
        <v>1443</v>
      </c>
      <c r="B1444" s="27" t="inlineStr">
        <is>
          <t>Reyansh Agro Industries</t>
        </is>
      </c>
      <c r="C1444" s="27" t="inlineStr">
        <is>
          <t>INWDMSD27/1424 / PO:0473</t>
        </is>
      </c>
      <c r="D1444" s="26" t="inlineStr">
        <is>
          <t>24-07-2026</t>
        </is>
      </c>
      <c r="E1444" s="32" t="n">
        <v>29.93</v>
      </c>
      <c r="F1444" s="33" t="n">
        <v>299.3</v>
      </c>
      <c r="G1444" s="34" t="n">
        <v>2455346.25</v>
      </c>
      <c r="H1444" s="34" t="n">
        <v>2455346.25</v>
      </c>
      <c r="I1444" s="34" t="n">
        <v>201689.1562500002</v>
      </c>
      <c r="J1444" s="34">
        <f>IF(E1444&gt;0, (G1444-I1444)/E1444, "")</f>
        <v/>
      </c>
      <c r="K1444" s="34">
        <f>IF(F1444&gt;0, (G1444-I1444)/F1444, "")</f>
        <v/>
      </c>
      <c r="L1444" s="35" t="n">
        <v>38.13</v>
      </c>
      <c r="M1444" s="34">
        <f>IF(AND(ISNUMBER(L1444), L1444&gt;0), (J1444/L1444)*42, "")</f>
        <v/>
      </c>
      <c r="N1444" s="34">
        <f>IF(M1444&lt;&gt;"", M1444/10, "")</f>
        <v/>
      </c>
      <c r="O1444" s="34">
        <f>M1444</f>
        <v/>
      </c>
      <c r="P1444" s="34">
        <f>IF(AND(M1444&lt;&gt;"", J1444&lt;&gt;""), M1444-J1444, "")</f>
        <v/>
      </c>
      <c r="Q1444" s="41" t="inlineStr">
        <is>
          <t>Matched</t>
        </is>
      </c>
      <c r="R1444" s="27" t="inlineStr">
        <is>
          <t>Deductions: Oil: ₹201,689</t>
        </is>
      </c>
    </row>
    <row r="1445">
      <c r="A1445" s="20" t="n">
        <v>1444</v>
      </c>
      <c r="B1445" s="21" t="inlineStr">
        <is>
          <t>Bhawani Trading Company</t>
        </is>
      </c>
      <c r="C1445" s="21" t="inlineStr">
        <is>
          <t>INWDMSD27/1425 / PO:0480</t>
        </is>
      </c>
      <c r="D1445" s="20" t="inlineStr">
        <is>
          <t>24-07-2026</t>
        </is>
      </c>
      <c r="E1445" s="37" t="n">
        <v>49.23999999999999</v>
      </c>
      <c r="F1445" s="38" t="n">
        <v>492.4</v>
      </c>
      <c r="G1445" s="39" t="n">
        <v>4095409.6</v>
      </c>
      <c r="H1445" s="39" t="n">
        <v>4092730</v>
      </c>
      <c r="I1445" s="39" t="n">
        <v>265949.1164285715</v>
      </c>
      <c r="J1445" s="39">
        <f>IF(E1445&gt;0, (G1445-I1445)/E1445, "")</f>
        <v/>
      </c>
      <c r="K1445" s="39">
        <f>IF(F1445&gt;0, (G1445-I1445)/F1445, "")</f>
        <v/>
      </c>
      <c r="L1445" s="40" t="n">
        <v>39.72</v>
      </c>
      <c r="M1445" s="39">
        <f>IF(AND(ISNUMBER(L1445), L1445&gt;0), (J1445/L1445)*42, "")</f>
        <v/>
      </c>
      <c r="N1445" s="39">
        <f>IF(M1445&lt;&gt;"", M1445/10, "")</f>
        <v/>
      </c>
      <c r="O1445" s="39">
        <f>M1445</f>
        <v/>
      </c>
      <c r="P1445" s="39">
        <f>IF(AND(M1445&lt;&gt;"", J1445&lt;&gt;""), M1445-J1445, "")</f>
        <v/>
      </c>
      <c r="Q1445" s="36" t="inlineStr">
        <is>
          <t>Amount Discrepancy</t>
        </is>
      </c>
      <c r="R1445" s="21" t="inlineStr">
        <is>
          <t>Debit Y vs Lab AN diff: ₹-2,679.60 | Deductions: Oil: ₹222,177, Shortage: ₹5,810, Bardana: ₹8,680, Moisture: ₹12,278, Brokerage: ₹2,680</t>
        </is>
      </c>
    </row>
    <row r="1446">
      <c r="A1446" s="26" t="n">
        <v>1445</v>
      </c>
      <c r="B1446" s="27" t="inlineStr">
        <is>
          <t>Reyansh Agro Industries</t>
        </is>
      </c>
      <c r="C1446" s="27" t="inlineStr">
        <is>
          <t>INWDMSD27/1426 / PO:0473</t>
        </is>
      </c>
      <c r="D1446" s="26" t="inlineStr">
        <is>
          <t>24-07-2026</t>
        </is>
      </c>
      <c r="E1446" s="32" t="n">
        <v>30.14</v>
      </c>
      <c r="F1446" s="33" t="n">
        <v>301.4</v>
      </c>
      <c r="G1446" s="34" t="n">
        <v>2472987</v>
      </c>
      <c r="H1446" s="34" t="n">
        <v>2472987</v>
      </c>
      <c r="I1446" s="34" t="n">
        <v>224335.2492857144</v>
      </c>
      <c r="J1446" s="34">
        <f>IF(E1446&gt;0, (G1446-I1446)/E1446, "")</f>
        <v/>
      </c>
      <c r="K1446" s="34">
        <f>IF(F1446&gt;0, (G1446-I1446)/F1446, "")</f>
        <v/>
      </c>
      <c r="L1446" s="35" t="n">
        <v>37.48</v>
      </c>
      <c r="M1446" s="34">
        <f>IF(AND(ISNUMBER(L1446), L1446&gt;0), (J1446/L1446)*42, "")</f>
        <v/>
      </c>
      <c r="N1446" s="34">
        <f>IF(M1446&lt;&gt;"", M1446/10, "")</f>
        <v/>
      </c>
      <c r="O1446" s="34">
        <f>M1446</f>
        <v/>
      </c>
      <c r="P1446" s="34">
        <f>IF(AND(M1446&lt;&gt;"", J1446&lt;&gt;""), M1446-J1446, "")</f>
        <v/>
      </c>
      <c r="Q1446" s="41" t="inlineStr">
        <is>
          <t>Matched</t>
        </is>
      </c>
      <c r="R1446" s="27" t="inlineStr">
        <is>
          <t>Deductions: Oil: ₹224,335</t>
        </is>
      </c>
    </row>
    <row r="1447">
      <c r="A1447" s="20" t="n">
        <v>1446</v>
      </c>
      <c r="B1447" s="21" t="inlineStr">
        <is>
          <t>Hardik Agritrade Private Limited</t>
        </is>
      </c>
      <c r="C1447" s="21" t="inlineStr">
        <is>
          <t>INWDMSD27/1427 / PO:0460</t>
        </is>
      </c>
      <c r="D1447" s="20" t="inlineStr">
        <is>
          <t>24-07-2026</t>
        </is>
      </c>
      <c r="E1447" s="37" t="n">
        <v>9.18</v>
      </c>
      <c r="F1447" s="38" t="n">
        <v>91.8</v>
      </c>
      <c r="G1447" s="39" t="n">
        <v>738185</v>
      </c>
      <c r="H1447" s="39" t="n">
        <v>738185</v>
      </c>
      <c r="I1447" s="39" t="n">
        <v>28472.84999999996</v>
      </c>
      <c r="J1447" s="39">
        <f>IF(E1447&gt;0, (G1447-I1447)/E1447, "")</f>
        <v/>
      </c>
      <c r="K1447" s="39">
        <f>IF(F1447&gt;0, (G1447-I1447)/F1447, "")</f>
        <v/>
      </c>
      <c r="L1447" s="40" t="n">
        <v>40.25</v>
      </c>
      <c r="M1447" s="39">
        <f>IF(AND(ISNUMBER(L1447), L1447&gt;0), (J1447/L1447)*42, "")</f>
        <v/>
      </c>
      <c r="N1447" s="39">
        <f>IF(M1447&lt;&gt;"", M1447/10, "")</f>
        <v/>
      </c>
      <c r="O1447" s="39">
        <f>M1447</f>
        <v/>
      </c>
      <c r="P1447" s="39">
        <f>IF(AND(M1447&lt;&gt;"", J1447&lt;&gt;""), M1447-J1447, "")</f>
        <v/>
      </c>
      <c r="Q1447" s="41" t="inlineStr">
        <is>
          <t>Matched</t>
        </is>
      </c>
      <c r="R1447" s="21" t="inlineStr">
        <is>
          <t>Deductions: Oil: ₹28,473</t>
        </is>
      </c>
    </row>
    <row r="1448">
      <c r="A1448" s="26" t="n">
        <v>1447</v>
      </c>
      <c r="B1448" s="27" t="inlineStr">
        <is>
          <t>Hardik Agritrade Private Limited</t>
        </is>
      </c>
      <c r="C1448" s="27" t="inlineStr">
        <is>
          <t>INWDMSD27/1428 / PO:0460</t>
        </is>
      </c>
      <c r="D1448" s="26" t="inlineStr">
        <is>
          <t>24-07-2026</t>
        </is>
      </c>
      <c r="E1448" s="32" t="n">
        <v>9.109999999999999</v>
      </c>
      <c r="F1448" s="33" t="n">
        <v>91.09999999999999</v>
      </c>
      <c r="G1448" s="34" t="n">
        <v>734965</v>
      </c>
      <c r="H1448" s="34" t="n">
        <v>734965</v>
      </c>
      <c r="I1448" s="34" t="n">
        <v>34998.33333333333</v>
      </c>
      <c r="J1448" s="34">
        <f>IF(E1448&gt;0, (G1448-I1448)/E1448, "")</f>
        <v/>
      </c>
      <c r="K1448" s="34">
        <f>IF(F1448&gt;0, (G1448-I1448)/F1448, "")</f>
        <v/>
      </c>
      <c r="L1448" s="35" t="n">
        <v>39.87</v>
      </c>
      <c r="M1448" s="34">
        <f>IF(AND(ISNUMBER(L1448), L1448&gt;0), (J1448/L1448)*42, "")</f>
        <v/>
      </c>
      <c r="N1448" s="34">
        <f>IF(M1448&lt;&gt;"", M1448/10, "")</f>
        <v/>
      </c>
      <c r="O1448" s="34">
        <f>M1448</f>
        <v/>
      </c>
      <c r="P1448" s="34">
        <f>IF(AND(M1448&lt;&gt;"", J1448&lt;&gt;""), M1448-J1448, "")</f>
        <v/>
      </c>
      <c r="Q1448" s="41" t="inlineStr">
        <is>
          <t>Matched</t>
        </is>
      </c>
      <c r="R1448" s="27" t="inlineStr">
        <is>
          <t>Deductions: Oil: ₹34,998</t>
        </is>
      </c>
    </row>
    <row r="1449">
      <c r="A1449" s="20" t="n">
        <v>1448</v>
      </c>
      <c r="B1449" s="21" t="inlineStr">
        <is>
          <t>Hardik Agritrade Private Limited</t>
        </is>
      </c>
      <c r="C1449" s="21" t="inlineStr">
        <is>
          <t>INWDMSD27/1429 / PO:0460</t>
        </is>
      </c>
      <c r="D1449" s="20" t="inlineStr">
        <is>
          <t>24-07-2026</t>
        </is>
      </c>
      <c r="E1449" s="37" t="n">
        <v>9.190000000000001</v>
      </c>
      <c r="F1449" s="38" t="n">
        <v>91.90000000000001</v>
      </c>
      <c r="G1449" s="39" t="n">
        <v>740600</v>
      </c>
      <c r="H1449" s="39" t="n">
        <v>740600</v>
      </c>
      <c r="I1449" s="39" t="n">
        <v>42672.6666666667</v>
      </c>
      <c r="J1449" s="39">
        <f>IF(E1449&gt;0, (G1449-I1449)/E1449, "")</f>
        <v/>
      </c>
      <c r="K1449" s="39">
        <f>IF(F1449&gt;0, (G1449-I1449)/F1449, "")</f>
        <v/>
      </c>
      <c r="L1449" s="40" t="n">
        <v>39.42</v>
      </c>
      <c r="M1449" s="39">
        <f>IF(AND(ISNUMBER(L1449), L1449&gt;0), (J1449/L1449)*42, "")</f>
        <v/>
      </c>
      <c r="N1449" s="39">
        <f>IF(M1449&lt;&gt;"", M1449/10, "")</f>
        <v/>
      </c>
      <c r="O1449" s="39">
        <f>M1449</f>
        <v/>
      </c>
      <c r="P1449" s="39">
        <f>IF(AND(M1449&lt;&gt;"", J1449&lt;&gt;""), M1449-J1449, "")</f>
        <v/>
      </c>
      <c r="Q1449" s="41" t="inlineStr">
        <is>
          <t>Matched</t>
        </is>
      </c>
      <c r="R1449" s="21" t="inlineStr">
        <is>
          <t>Deductions: Oil: ₹42,673</t>
        </is>
      </c>
    </row>
    <row r="1450">
      <c r="A1450" s="26" t="n">
        <v>1449</v>
      </c>
      <c r="B1450" s="27" t="inlineStr">
        <is>
          <t>Hardik Agritrade Private Limited</t>
        </is>
      </c>
      <c r="C1450" s="27" t="inlineStr">
        <is>
          <t>INWDMSD27/1430 / PO:0460</t>
        </is>
      </c>
      <c r="D1450" s="26" t="inlineStr">
        <is>
          <t>24-07-2026</t>
        </is>
      </c>
      <c r="E1450" s="32" t="n">
        <v>9.35</v>
      </c>
      <c r="F1450" s="33" t="n">
        <v>93.5</v>
      </c>
      <c r="G1450" s="34" t="n">
        <v>754285</v>
      </c>
      <c r="H1450" s="34" t="n">
        <v>754285</v>
      </c>
      <c r="I1450" s="34" t="n">
        <v>38253.02500000005</v>
      </c>
      <c r="J1450" s="34">
        <f>IF(E1450&gt;0, (G1450-I1450)/E1450, "")</f>
        <v/>
      </c>
      <c r="K1450" s="34">
        <f>IF(F1450&gt;0, (G1450-I1450)/F1450, "")</f>
        <v/>
      </c>
      <c r="L1450" s="35" t="n">
        <v>39.63</v>
      </c>
      <c r="M1450" s="34">
        <f>IF(AND(ISNUMBER(L1450), L1450&gt;0), (J1450/L1450)*42, "")</f>
        <v/>
      </c>
      <c r="N1450" s="34">
        <f>IF(M1450&lt;&gt;"", M1450/10, "")</f>
        <v/>
      </c>
      <c r="O1450" s="34">
        <f>M1450</f>
        <v/>
      </c>
      <c r="P1450" s="34">
        <f>IF(AND(M1450&lt;&gt;"", J1450&lt;&gt;""), M1450-J1450, "")</f>
        <v/>
      </c>
      <c r="Q1450" s="41" t="inlineStr">
        <is>
          <t>Matched</t>
        </is>
      </c>
      <c r="R1450" s="27" t="inlineStr">
        <is>
          <t>Deductions: Oil: ₹38,253</t>
        </is>
      </c>
    </row>
    <row r="1451">
      <c r="A1451" s="20" t="n">
        <v>1450</v>
      </c>
      <c r="B1451" s="21" t="inlineStr">
        <is>
          <t>Hardik Agritrade Private Limited</t>
        </is>
      </c>
      <c r="C1451" s="21" t="inlineStr">
        <is>
          <t>INWDMSD27/1431 / PO:0460</t>
        </is>
      </c>
      <c r="D1451" s="20" t="inlineStr">
        <is>
          <t>24-07-2026</t>
        </is>
      </c>
      <c r="E1451" s="37" t="n">
        <v>9.059999999999999</v>
      </c>
      <c r="F1451" s="38" t="n">
        <v>90.59999999999999</v>
      </c>
      <c r="G1451" s="39" t="n">
        <v>730940</v>
      </c>
      <c r="H1451" s="39" t="n">
        <v>730940</v>
      </c>
      <c r="I1451" s="39" t="n">
        <v>33240.3666666666</v>
      </c>
      <c r="J1451" s="39">
        <f>IF(E1451&gt;0, (G1451-I1451)/E1451, "")</f>
        <v/>
      </c>
      <c r="K1451" s="39">
        <f>IF(F1451&gt;0, (G1451-I1451)/F1451, "")</f>
        <v/>
      </c>
      <c r="L1451" s="40" t="n">
        <v>39.72</v>
      </c>
      <c r="M1451" s="39">
        <f>IF(AND(ISNUMBER(L1451), L1451&gt;0), (J1451/L1451)*42, "")</f>
        <v/>
      </c>
      <c r="N1451" s="39">
        <f>IF(M1451&lt;&gt;"", M1451/10, "")</f>
        <v/>
      </c>
      <c r="O1451" s="39">
        <f>M1451</f>
        <v/>
      </c>
      <c r="P1451" s="39">
        <f>IF(AND(M1451&lt;&gt;"", J1451&lt;&gt;""), M1451-J1451, "")</f>
        <v/>
      </c>
      <c r="Q1451" s="41" t="inlineStr">
        <is>
          <t>Matched</t>
        </is>
      </c>
      <c r="R1451" s="21" t="inlineStr">
        <is>
          <t>Deductions: Oil: ₹33,240</t>
        </is>
      </c>
    </row>
    <row r="1452">
      <c r="A1452" s="26" t="n">
        <v>1451</v>
      </c>
      <c r="B1452" s="27" t="inlineStr">
        <is>
          <t>Reyansh Agro Industries</t>
        </is>
      </c>
      <c r="C1452" s="27" t="inlineStr">
        <is>
          <t>INWDMSD27/1432 / PO:0483</t>
        </is>
      </c>
      <c r="D1452" s="26" t="inlineStr">
        <is>
          <t>24-07-2026</t>
        </is>
      </c>
      <c r="E1452" s="32" t="n">
        <v>8</v>
      </c>
      <c r="F1452" s="33" t="n">
        <v>80</v>
      </c>
      <c r="G1452" s="34" t="n">
        <v>660080</v>
      </c>
      <c r="H1452" s="34" t="n">
        <v>660080</v>
      </c>
      <c r="I1452" s="34" t="n">
        <v>28917.79047619053</v>
      </c>
      <c r="J1452" s="34">
        <f>IF(E1452&gt;0, (G1452-I1452)/E1452, "")</f>
        <v/>
      </c>
      <c r="K1452" s="34">
        <f>IF(F1452&gt;0, (G1452-I1452)/F1452, "")</f>
        <v/>
      </c>
      <c r="L1452" s="35" t="n">
        <v>39.65</v>
      </c>
      <c r="M1452" s="34">
        <f>IF(AND(ISNUMBER(L1452), L1452&gt;0), (J1452/L1452)*42, "")</f>
        <v/>
      </c>
      <c r="N1452" s="34">
        <f>IF(M1452&lt;&gt;"", M1452/10, "")</f>
        <v/>
      </c>
      <c r="O1452" s="34">
        <f>M1452</f>
        <v/>
      </c>
      <c r="P1452" s="34">
        <f>IF(AND(M1452&lt;&gt;"", J1452&lt;&gt;""), M1452-J1452, "")</f>
        <v/>
      </c>
      <c r="Q1452" s="41" t="inlineStr">
        <is>
          <t>Matched</t>
        </is>
      </c>
      <c r="R1452" s="27" t="inlineStr">
        <is>
          <t>Deductions: Oil: ₹28,918</t>
        </is>
      </c>
    </row>
    <row r="1453">
      <c r="A1453" s="20" t="n">
        <v>1452</v>
      </c>
      <c r="B1453" s="21" t="inlineStr">
        <is>
          <t>Reyansh Agro Industries</t>
        </is>
      </c>
      <c r="C1453" s="21" t="inlineStr">
        <is>
          <t>INWDMSD27/1433 / PO:0483</t>
        </is>
      </c>
      <c r="D1453" s="20" t="inlineStr">
        <is>
          <t>24-07-2026</t>
        </is>
      </c>
      <c r="E1453" s="37" t="n">
        <v>8.18</v>
      </c>
      <c r="F1453" s="38" t="n">
        <v>81.8</v>
      </c>
      <c r="G1453" s="39" t="n">
        <v>673281.6</v>
      </c>
      <c r="H1453" s="39" t="n">
        <v>673281.6</v>
      </c>
      <c r="I1453" s="39" t="n">
        <v>26129.73828571432</v>
      </c>
      <c r="J1453" s="39">
        <f>IF(E1453&gt;0, (G1453-I1453)/E1453, "")</f>
        <v/>
      </c>
      <c r="K1453" s="39">
        <f>IF(F1453&gt;0, (G1453-I1453)/F1453, "")</f>
        <v/>
      </c>
      <c r="L1453" s="40" t="n">
        <v>39.73</v>
      </c>
      <c r="M1453" s="39">
        <f>IF(AND(ISNUMBER(L1453), L1453&gt;0), (J1453/L1453)*42, "")</f>
        <v/>
      </c>
      <c r="N1453" s="39">
        <f>IF(M1453&lt;&gt;"", M1453/10, "")</f>
        <v/>
      </c>
      <c r="O1453" s="39">
        <f>M1453</f>
        <v/>
      </c>
      <c r="P1453" s="39">
        <f>IF(AND(M1453&lt;&gt;"", J1453&lt;&gt;""), M1453-J1453, "")</f>
        <v/>
      </c>
      <c r="Q1453" s="41" t="inlineStr">
        <is>
          <t>Matched</t>
        </is>
      </c>
      <c r="R1453" s="21" t="inlineStr">
        <is>
          <t>Deductions: Oil: ₹26,130</t>
        </is>
      </c>
    </row>
    <row r="1454">
      <c r="A1454" s="26" t="n">
        <v>1453</v>
      </c>
      <c r="B1454" s="27" t="inlineStr">
        <is>
          <t>Reyansh Agro Industries</t>
        </is>
      </c>
      <c r="C1454" s="27" t="inlineStr">
        <is>
          <t>INWDMSD27/1434 / PO:0483</t>
        </is>
      </c>
      <c r="D1454" s="26" t="inlineStr">
        <is>
          <t>24-07-2026</t>
        </is>
      </c>
      <c r="E1454" s="32" t="n">
        <v>8.220000000000001</v>
      </c>
      <c r="F1454" s="33" t="n">
        <v>82.2</v>
      </c>
      <c r="G1454" s="34" t="n">
        <v>678232.2</v>
      </c>
      <c r="H1454" s="34" t="n">
        <v>678232.2</v>
      </c>
      <c r="I1454" s="34" t="n">
        <v>27452.25571428575</v>
      </c>
      <c r="J1454" s="34">
        <f>IF(E1454&gt;0, (G1454-I1454)/E1454, "")</f>
        <v/>
      </c>
      <c r="K1454" s="34">
        <f>IF(F1454&gt;0, (G1454-I1454)/F1454, "")</f>
        <v/>
      </c>
      <c r="L1454" s="35" t="n">
        <v>40.01</v>
      </c>
      <c r="M1454" s="34">
        <f>IF(AND(ISNUMBER(L1454), L1454&gt;0), (J1454/L1454)*42, "")</f>
        <v/>
      </c>
      <c r="N1454" s="34">
        <f>IF(M1454&lt;&gt;"", M1454/10, "")</f>
        <v/>
      </c>
      <c r="O1454" s="34">
        <f>M1454</f>
        <v/>
      </c>
      <c r="P1454" s="34">
        <f>IF(AND(M1454&lt;&gt;"", J1454&lt;&gt;""), M1454-J1454, "")</f>
        <v/>
      </c>
      <c r="Q1454" s="41" t="inlineStr">
        <is>
          <t>Matched</t>
        </is>
      </c>
      <c r="R1454" s="27" t="inlineStr">
        <is>
          <t>Deductions: Oil: ₹27,452</t>
        </is>
      </c>
    </row>
    <row r="1455">
      <c r="A1455" s="20" t="n">
        <v>1454</v>
      </c>
      <c r="B1455" s="21" t="inlineStr">
        <is>
          <t>Reyansh Agro Industries</t>
        </is>
      </c>
      <c r="C1455" s="21" t="inlineStr">
        <is>
          <t>INWDMSD27/1435 / PO:0483</t>
        </is>
      </c>
      <c r="D1455" s="20" t="inlineStr">
        <is>
          <t>24-07-2026</t>
        </is>
      </c>
      <c r="E1455" s="37" t="n">
        <v>8.49</v>
      </c>
      <c r="F1455" s="38" t="n">
        <v>84.90000000000001</v>
      </c>
      <c r="G1455" s="39" t="n">
        <v>700509.9</v>
      </c>
      <c r="H1455" s="39" t="n">
        <v>700509</v>
      </c>
      <c r="I1455" s="39" t="n">
        <v>31522.90500000001</v>
      </c>
      <c r="J1455" s="39">
        <f>IF(E1455&gt;0, (G1455-I1455)/E1455, "")</f>
        <v/>
      </c>
      <c r="K1455" s="39">
        <f>IF(F1455&gt;0, (G1455-I1455)/F1455, "")</f>
        <v/>
      </c>
      <c r="L1455" s="40" t="n">
        <v>39.56</v>
      </c>
      <c r="M1455" s="39">
        <f>IF(AND(ISNUMBER(L1455), L1455&gt;0), (J1455/L1455)*42, "")</f>
        <v/>
      </c>
      <c r="N1455" s="39">
        <f>IF(M1455&lt;&gt;"", M1455/10, "")</f>
        <v/>
      </c>
      <c r="O1455" s="39">
        <f>M1455</f>
        <v/>
      </c>
      <c r="P1455" s="39">
        <f>IF(AND(M1455&lt;&gt;"", J1455&lt;&gt;""), M1455-J1455, "")</f>
        <v/>
      </c>
      <c r="Q1455" s="41" t="inlineStr">
        <is>
          <t>Matched</t>
        </is>
      </c>
      <c r="R1455" s="21" t="inlineStr">
        <is>
          <t>Deductions: Oil: ₹31,523</t>
        </is>
      </c>
    </row>
    <row r="1456">
      <c r="A1456" s="26" t="n">
        <v>1455</v>
      </c>
      <c r="B1456" s="27" t="inlineStr">
        <is>
          <t>Hardik Agritrade Private Limited</t>
        </is>
      </c>
      <c r="C1456" s="27" t="inlineStr">
        <is>
          <t>INWDMSD27/1436 / PO:0460</t>
        </is>
      </c>
      <c r="D1456" s="26" t="inlineStr">
        <is>
          <t>24-07-2026</t>
        </is>
      </c>
      <c r="E1456" s="32" t="n">
        <v>9.379999999999999</v>
      </c>
      <c r="F1456" s="33" t="n">
        <v>93.8</v>
      </c>
      <c r="G1456" s="34" t="n">
        <v>754285</v>
      </c>
      <c r="H1456" s="34" t="n">
        <v>754285</v>
      </c>
      <c r="I1456" s="34" t="n">
        <v>49926.48333333335</v>
      </c>
      <c r="J1456" s="34">
        <f>IF(E1456&gt;0, (G1456-I1456)/E1456, "")</f>
        <v/>
      </c>
      <c r="K1456" s="34">
        <f>IF(F1456&gt;0, (G1456-I1456)/F1456, "")</f>
        <v/>
      </c>
      <c r="L1456" s="35" t="n">
        <v>38.89</v>
      </c>
      <c r="M1456" s="34">
        <f>IF(AND(ISNUMBER(L1456), L1456&gt;0), (J1456/L1456)*42, "")</f>
        <v/>
      </c>
      <c r="N1456" s="34">
        <f>IF(M1456&lt;&gt;"", M1456/10, "")</f>
        <v/>
      </c>
      <c r="O1456" s="34">
        <f>M1456</f>
        <v/>
      </c>
      <c r="P1456" s="34">
        <f>IF(AND(M1456&lt;&gt;"", J1456&lt;&gt;""), M1456-J1456, "")</f>
        <v/>
      </c>
      <c r="Q1456" s="41" t="inlineStr">
        <is>
          <t>Matched</t>
        </is>
      </c>
      <c r="R1456" s="27" t="inlineStr">
        <is>
          <t>Deductions: Oil: ₹49,926</t>
        </is>
      </c>
    </row>
    <row r="1457">
      <c r="A1457" s="20" t="n">
        <v>1456</v>
      </c>
      <c r="B1457" s="21" t="inlineStr">
        <is>
          <t>Hardik Agritrade Private Limited</t>
        </is>
      </c>
      <c r="C1457" s="21" t="inlineStr">
        <is>
          <t>INWDMSD27/1437 / PO:0460</t>
        </is>
      </c>
      <c r="D1457" s="20" t="inlineStr">
        <is>
          <t>25-07-2026</t>
        </is>
      </c>
      <c r="E1457" s="37" t="n">
        <v>9.459999999999999</v>
      </c>
      <c r="F1457" s="38" t="n">
        <v>94.59999999999999</v>
      </c>
      <c r="G1457" s="39" t="n">
        <v>763945</v>
      </c>
      <c r="H1457" s="39" t="n">
        <v>763945</v>
      </c>
      <c r="I1457" s="39" t="n">
        <v>39288.59999999993</v>
      </c>
      <c r="J1457" s="39">
        <f>IF(E1457&gt;0, (G1457-I1457)/E1457, "")</f>
        <v/>
      </c>
      <c r="K1457" s="39">
        <f>IF(F1457&gt;0, (G1457-I1457)/F1457, "")</f>
        <v/>
      </c>
      <c r="L1457" s="40" t="n">
        <v>39.63</v>
      </c>
      <c r="M1457" s="39">
        <f>IF(AND(ISNUMBER(L1457), L1457&gt;0), (J1457/L1457)*42, "")</f>
        <v/>
      </c>
      <c r="N1457" s="39">
        <f>IF(M1457&lt;&gt;"", M1457/10, "")</f>
        <v/>
      </c>
      <c r="O1457" s="39">
        <f>M1457</f>
        <v/>
      </c>
      <c r="P1457" s="39">
        <f>IF(AND(M1457&lt;&gt;"", J1457&lt;&gt;""), M1457-J1457, "")</f>
        <v/>
      </c>
      <c r="Q1457" s="41" t="inlineStr">
        <is>
          <t>Matched</t>
        </is>
      </c>
      <c r="R1457" s="21" t="inlineStr">
        <is>
          <t>Deductions: Oil: ₹39,289</t>
        </is>
      </c>
    </row>
    <row r="1458">
      <c r="A1458" s="26" t="n">
        <v>1457</v>
      </c>
      <c r="B1458" s="27" t="inlineStr">
        <is>
          <t>Reyansh Agro Industries</t>
        </is>
      </c>
      <c r="C1458" s="27" t="inlineStr">
        <is>
          <t>INWDMSD27/1438 / PO:0483</t>
        </is>
      </c>
      <c r="D1458" s="26" t="inlineStr">
        <is>
          <t>25-07-2026</t>
        </is>
      </c>
      <c r="E1458" s="32" t="n">
        <v>8.5</v>
      </c>
      <c r="F1458" s="33" t="n">
        <v>85</v>
      </c>
      <c r="G1458" s="34" t="n">
        <v>702160.1</v>
      </c>
      <c r="H1458" s="34" t="n">
        <v>702160.1</v>
      </c>
      <c r="I1458" s="34" t="n">
        <v>32767.47133333335</v>
      </c>
      <c r="J1458" s="34">
        <f>IF(E1458&gt;0, (G1458-I1458)/E1458, "")</f>
        <v/>
      </c>
      <c r="K1458" s="34">
        <f>IF(F1458&gt;0, (G1458-I1458)/F1458, "")</f>
        <v/>
      </c>
      <c r="L1458" s="35" t="n">
        <v>39.79</v>
      </c>
      <c r="M1458" s="34">
        <f>IF(AND(ISNUMBER(L1458), L1458&gt;0), (J1458/L1458)*42, "")</f>
        <v/>
      </c>
      <c r="N1458" s="34">
        <f>IF(M1458&lt;&gt;"", M1458/10, "")</f>
        <v/>
      </c>
      <c r="O1458" s="34">
        <f>M1458</f>
        <v/>
      </c>
      <c r="P1458" s="34">
        <f>IF(AND(M1458&lt;&gt;"", J1458&lt;&gt;""), M1458-J1458, "")</f>
        <v/>
      </c>
      <c r="Q1458" s="41" t="inlineStr">
        <is>
          <t>Matched</t>
        </is>
      </c>
      <c r="R1458" s="27" t="inlineStr">
        <is>
          <t>Deductions: Oil: ₹32,767</t>
        </is>
      </c>
    </row>
    <row r="1459">
      <c r="A1459" s="20" t="n">
        <v>1458</v>
      </c>
      <c r="B1459" s="21" t="inlineStr">
        <is>
          <t>Reyansh Agro Industries</t>
        </is>
      </c>
      <c r="C1459" s="21" t="inlineStr">
        <is>
          <t>INWDMSD27/1439 / PO:0483</t>
        </is>
      </c>
      <c r="D1459" s="20" t="inlineStr">
        <is>
          <t>25-07-2026</t>
        </is>
      </c>
      <c r="E1459" s="37" t="n">
        <v>8.84</v>
      </c>
      <c r="F1459" s="38" t="n">
        <v>88.40000000000001</v>
      </c>
      <c r="G1459" s="39" t="n">
        <v>729388.4</v>
      </c>
      <c r="H1459" s="39" t="n">
        <v>729388.4</v>
      </c>
      <c r="I1459" s="39" t="n">
        <v>20839.66857142862</v>
      </c>
      <c r="J1459" s="39">
        <f>IF(E1459&gt;0, (G1459-I1459)/E1459, "")</f>
        <v/>
      </c>
      <c r="K1459" s="39">
        <f>IF(F1459&gt;0, (G1459-I1459)/F1459, "")</f>
        <v/>
      </c>
      <c r="L1459" s="40" t="n">
        <v>40.39</v>
      </c>
      <c r="M1459" s="39">
        <f>IF(AND(ISNUMBER(L1459), L1459&gt;0), (J1459/L1459)*42, "")</f>
        <v/>
      </c>
      <c r="N1459" s="39">
        <f>IF(M1459&lt;&gt;"", M1459/10, "")</f>
        <v/>
      </c>
      <c r="O1459" s="39">
        <f>M1459</f>
        <v/>
      </c>
      <c r="P1459" s="39">
        <f>IF(AND(M1459&lt;&gt;"", J1459&lt;&gt;""), M1459-J1459, "")</f>
        <v/>
      </c>
      <c r="Q1459" s="41" t="inlineStr">
        <is>
          <t>Matched</t>
        </is>
      </c>
      <c r="R1459" s="21" t="inlineStr">
        <is>
          <t>Deductions: Oil: ₹20,840</t>
        </is>
      </c>
    </row>
    <row r="1460">
      <c r="A1460" s="26" t="n">
        <v>1459</v>
      </c>
      <c r="B1460" s="27" t="inlineStr">
        <is>
          <t>Hardik Agritrade Private Limited</t>
        </is>
      </c>
      <c r="C1460" s="27" t="inlineStr">
        <is>
          <t>INWDMSD27/1440 / PO:0460</t>
        </is>
      </c>
      <c r="D1460" s="26" t="inlineStr">
        <is>
          <t>25-07-2026</t>
        </is>
      </c>
      <c r="E1460" s="32" t="n">
        <v>9.59</v>
      </c>
      <c r="F1460" s="33" t="n">
        <v>95.90000000000001</v>
      </c>
      <c r="G1460" s="34" t="n">
        <v>773605</v>
      </c>
      <c r="H1460" s="34" t="n">
        <v>773605</v>
      </c>
      <c r="I1460" s="34" t="n">
        <v>53047.20000000005</v>
      </c>
      <c r="J1460" s="34">
        <f>IF(E1460&gt;0, (G1460-I1460)/E1460, "")</f>
        <v/>
      </c>
      <c r="K1460" s="34">
        <f>IF(F1460&gt;0, (G1460-I1460)/F1460, "")</f>
        <v/>
      </c>
      <c r="L1460" s="35" t="n">
        <v>39.07</v>
      </c>
      <c r="M1460" s="34">
        <f>IF(AND(ISNUMBER(L1460), L1460&gt;0), (J1460/L1460)*42, "")</f>
        <v/>
      </c>
      <c r="N1460" s="34">
        <f>IF(M1460&lt;&gt;"", M1460/10, "")</f>
        <v/>
      </c>
      <c r="O1460" s="34">
        <f>M1460</f>
        <v/>
      </c>
      <c r="P1460" s="34">
        <f>IF(AND(M1460&lt;&gt;"", J1460&lt;&gt;""), M1460-J1460, "")</f>
        <v/>
      </c>
      <c r="Q1460" s="41" t="inlineStr">
        <is>
          <t>Matched</t>
        </is>
      </c>
      <c r="R1460" s="27" t="inlineStr">
        <is>
          <t>Deductions: Oil: ₹53,047</t>
        </is>
      </c>
    </row>
    <row r="1461">
      <c r="A1461" s="20" t="n">
        <v>1460</v>
      </c>
      <c r="B1461" s="21" t="inlineStr">
        <is>
          <t>Reyansh Agro Industries</t>
        </is>
      </c>
      <c r="C1461" s="21" t="inlineStr">
        <is>
          <t>INWDMSD27/1441 / PO:0487</t>
        </is>
      </c>
      <c r="D1461" s="20" t="inlineStr">
        <is>
          <t>25-07-2026</t>
        </is>
      </c>
      <c r="E1461" s="37" t="n">
        <v>8.959999999999999</v>
      </c>
      <c r="F1461" s="38" t="n">
        <v>89.59999999999999</v>
      </c>
      <c r="G1461" s="39" t="n">
        <v>742850</v>
      </c>
      <c r="H1461" s="39" t="n">
        <v>742850</v>
      </c>
      <c r="I1461" s="39" t="n">
        <v>41210.48809523806</v>
      </c>
      <c r="J1461" s="39">
        <f>IF(E1461&gt;0, (G1461-I1461)/E1461, "")</f>
        <v/>
      </c>
      <c r="K1461" s="39">
        <f>IF(F1461&gt;0, (G1461-I1461)/F1461, "")</f>
        <v/>
      </c>
      <c r="L1461" s="40" t="n">
        <v>39.35</v>
      </c>
      <c r="M1461" s="39">
        <f>IF(AND(ISNUMBER(L1461), L1461&gt;0), (J1461/L1461)*42, "")</f>
        <v/>
      </c>
      <c r="N1461" s="39">
        <f>IF(M1461&lt;&gt;"", M1461/10, "")</f>
        <v/>
      </c>
      <c r="O1461" s="39">
        <f>M1461</f>
        <v/>
      </c>
      <c r="P1461" s="39">
        <f>IF(AND(M1461&lt;&gt;"", J1461&lt;&gt;""), M1461-J1461, "")</f>
        <v/>
      </c>
      <c r="Q1461" s="41" t="inlineStr">
        <is>
          <t>Matched</t>
        </is>
      </c>
      <c r="R1461" s="21" t="inlineStr">
        <is>
          <t>Deductions: Oil: ₹41,210</t>
        </is>
      </c>
    </row>
    <row r="1462">
      <c r="A1462" s="26" t="n">
        <v>1461</v>
      </c>
      <c r="B1462" s="27" t="inlineStr">
        <is>
          <t>Hardik Agritrade Private Limited</t>
        </is>
      </c>
      <c r="C1462" s="27" t="inlineStr">
        <is>
          <t>INWDMSD27/1442 / PO:0460</t>
        </is>
      </c>
      <c r="D1462" s="26" t="inlineStr">
        <is>
          <t>25-07-2026</t>
        </is>
      </c>
      <c r="E1462" s="32" t="n">
        <v>9.690000000000001</v>
      </c>
      <c r="F1462" s="33" t="n">
        <v>96.90000000000001</v>
      </c>
      <c r="G1462" s="34" t="n">
        <v>780850</v>
      </c>
      <c r="H1462" s="34" t="n">
        <v>780850</v>
      </c>
      <c r="I1462" s="34" t="n">
        <v>42203.08333333339</v>
      </c>
      <c r="J1462" s="34">
        <f>IF(E1462&gt;0, (G1462-I1462)/E1462, "")</f>
        <v/>
      </c>
      <c r="K1462" s="34">
        <f>IF(F1462&gt;0, (G1462-I1462)/F1462, "")</f>
        <v/>
      </c>
      <c r="L1462" s="35" t="n">
        <v>39.52</v>
      </c>
      <c r="M1462" s="34">
        <f>IF(AND(ISNUMBER(L1462), L1462&gt;0), (J1462/L1462)*42, "")</f>
        <v/>
      </c>
      <c r="N1462" s="34">
        <f>IF(M1462&lt;&gt;"", M1462/10, "")</f>
        <v/>
      </c>
      <c r="O1462" s="34">
        <f>M1462</f>
        <v/>
      </c>
      <c r="P1462" s="34">
        <f>IF(AND(M1462&lt;&gt;"", J1462&lt;&gt;""), M1462-J1462, "")</f>
        <v/>
      </c>
      <c r="Q1462" s="41" t="inlineStr">
        <is>
          <t>Matched</t>
        </is>
      </c>
      <c r="R1462" s="27" t="inlineStr">
        <is>
          <t>Deductions: Oil: ₹42,203</t>
        </is>
      </c>
    </row>
    <row r="1463">
      <c r="A1463" s="20" t="n">
        <v>1462</v>
      </c>
      <c r="B1463" s="21" t="inlineStr">
        <is>
          <t>Shubham Traders</t>
        </is>
      </c>
      <c r="C1463" s="21" t="inlineStr">
        <is>
          <t>INWDMSD27/1443 / PO:0485</t>
        </is>
      </c>
      <c r="D1463" s="20" t="inlineStr">
        <is>
          <t>25-07-2026</t>
        </is>
      </c>
      <c r="E1463" s="37" t="n">
        <v>30.57</v>
      </c>
      <c r="F1463" s="38" t="n">
        <v>305.7</v>
      </c>
      <c r="G1463" s="39" t="n">
        <v>2544522</v>
      </c>
      <c r="H1463" s="39" t="n">
        <v>2544522</v>
      </c>
      <c r="I1463" s="39" t="n">
        <v>162160.301142857</v>
      </c>
      <c r="J1463" s="39">
        <f>IF(E1463&gt;0, (G1463-I1463)/E1463, "")</f>
        <v/>
      </c>
      <c r="K1463" s="39">
        <f>IF(F1463&gt;0, (G1463-I1463)/F1463, "")</f>
        <v/>
      </c>
      <c r="L1463" s="40" t="n">
        <v>40.02</v>
      </c>
      <c r="M1463" s="39">
        <f>IF(AND(ISNUMBER(L1463), L1463&gt;0), (J1463/L1463)*42, "")</f>
        <v/>
      </c>
      <c r="N1463" s="39">
        <f>IF(M1463&lt;&gt;"", M1463/10, "")</f>
        <v/>
      </c>
      <c r="O1463" s="39">
        <f>M1463</f>
        <v/>
      </c>
      <c r="P1463" s="39">
        <f>IF(AND(M1463&lt;&gt;"", J1463&lt;&gt;""), M1463-J1463, "")</f>
        <v/>
      </c>
      <c r="Q1463" s="41" t="inlineStr">
        <is>
          <t>Matched</t>
        </is>
      </c>
      <c r="R1463" s="21" t="inlineStr">
        <is>
          <t>Deductions: Oil: ₹119,956, Shortage: ₹4,155, Bardana: ₹7,515, Moisture: ₹22,901</t>
        </is>
      </c>
    </row>
    <row r="1464">
      <c r="A1464" s="26" t="n">
        <v>1463</v>
      </c>
      <c r="B1464" s="27" t="inlineStr">
        <is>
          <t>Reyansh Agro Industries</t>
        </is>
      </c>
      <c r="C1464" s="27" t="inlineStr">
        <is>
          <t>INWDMSD27/1444 / PO:0487</t>
        </is>
      </c>
      <c r="D1464" s="26" t="inlineStr">
        <is>
          <t>25-07-2026</t>
        </is>
      </c>
      <c r="E1464" s="32" t="n">
        <v>8.959999999999999</v>
      </c>
      <c r="F1464" s="33" t="n">
        <v>89.59999999999999</v>
      </c>
      <c r="G1464" s="34" t="n">
        <v>743680</v>
      </c>
      <c r="H1464" s="34" t="n">
        <v>743680</v>
      </c>
      <c r="I1464" s="34" t="n">
        <v>44266.66666666666</v>
      </c>
      <c r="J1464" s="34">
        <f>IF(E1464&gt;0, (G1464-I1464)/E1464, "")</f>
        <v/>
      </c>
      <c r="K1464" s="34">
        <f>IF(F1464&gt;0, (G1464-I1464)/F1464, "")</f>
        <v/>
      </c>
      <c r="L1464" s="35" t="n">
        <v>39.25</v>
      </c>
      <c r="M1464" s="34">
        <f>IF(AND(ISNUMBER(L1464), L1464&gt;0), (J1464/L1464)*42, "")</f>
        <v/>
      </c>
      <c r="N1464" s="34">
        <f>IF(M1464&lt;&gt;"", M1464/10, "")</f>
        <v/>
      </c>
      <c r="O1464" s="34">
        <f>M1464</f>
        <v/>
      </c>
      <c r="P1464" s="34">
        <f>IF(AND(M1464&lt;&gt;"", J1464&lt;&gt;""), M1464-J1464, "")</f>
        <v/>
      </c>
      <c r="Q1464" s="41" t="inlineStr">
        <is>
          <t>Matched</t>
        </is>
      </c>
      <c r="R1464" s="27" t="inlineStr">
        <is>
          <t>Deductions: Oil: ₹44,267</t>
        </is>
      </c>
    </row>
    <row r="1465">
      <c r="A1465" s="20" t="n">
        <v>1464</v>
      </c>
      <c r="B1465" s="21" t="inlineStr">
        <is>
          <t>Jai Sri Rama Trading Company</t>
        </is>
      </c>
      <c r="C1465" s="21" t="inlineStr">
        <is>
          <t>INWDMSD27/1445 / PO:0481</t>
        </is>
      </c>
      <c r="D1465" s="20" t="inlineStr">
        <is>
          <t>25-07-2026</t>
        </is>
      </c>
      <c r="E1465" s="37" t="n">
        <v>23.44</v>
      </c>
      <c r="F1465" s="38" t="n">
        <v>234.4</v>
      </c>
      <c r="G1465" s="39" t="n">
        <v>1937591.25</v>
      </c>
      <c r="H1465" s="39" t="n">
        <v>1937591.25</v>
      </c>
      <c r="I1465" s="39" t="n">
        <v>111109.6042499999</v>
      </c>
      <c r="J1465" s="39">
        <f>IF(E1465&gt;0, (G1465-I1465)/E1465, "")</f>
        <v/>
      </c>
      <c r="K1465" s="39">
        <f>IF(F1465&gt;0, (G1465-I1465)/F1465, "")</f>
        <v/>
      </c>
      <c r="L1465" s="40" t="n">
        <v>40.17</v>
      </c>
      <c r="M1465" s="39">
        <f>IF(AND(ISNUMBER(L1465), L1465&gt;0), (J1465/L1465)*42, "")</f>
        <v/>
      </c>
      <c r="N1465" s="39">
        <f>IF(M1465&lt;&gt;"", M1465/10, "")</f>
        <v/>
      </c>
      <c r="O1465" s="39">
        <f>M1465</f>
        <v/>
      </c>
      <c r="P1465" s="39">
        <f>IF(AND(M1465&lt;&gt;"", J1465&lt;&gt;""), M1465-J1465, "")</f>
        <v/>
      </c>
      <c r="Q1465" s="41" t="inlineStr">
        <is>
          <t>Matched</t>
        </is>
      </c>
      <c r="R1465" s="21" t="inlineStr">
        <is>
          <t>Deductions: Oil: ₹84,424, Bardana: ₹5,760, Moisture: ₹15,501</t>
        </is>
      </c>
    </row>
    <row r="1466">
      <c r="A1466" s="26" t="n">
        <v>1465</v>
      </c>
      <c r="B1466" s="27" t="inlineStr">
        <is>
          <t>Reyansh Agro Industries</t>
        </is>
      </c>
      <c r="C1466" s="27" t="inlineStr">
        <is>
          <t>INWDMSD27/1446 / PO:0487</t>
        </is>
      </c>
      <c r="D1466" s="26" t="inlineStr">
        <is>
          <t>25-07-2026</t>
        </is>
      </c>
      <c r="E1466" s="32" t="n">
        <v>9.040000000000001</v>
      </c>
      <c r="F1466" s="33" t="n">
        <v>90.40000000000001</v>
      </c>
      <c r="G1466" s="34" t="n">
        <v>751150</v>
      </c>
      <c r="H1466" s="34" t="n">
        <v>751150</v>
      </c>
      <c r="I1466" s="34" t="n">
        <v>40955.5595238095</v>
      </c>
      <c r="J1466" s="34">
        <f>IF(E1466&gt;0, (G1466-I1466)/E1466, "")</f>
        <v/>
      </c>
      <c r="K1466" s="34">
        <f>IF(F1466&gt;0, (G1466-I1466)/F1466, "")</f>
        <v/>
      </c>
      <c r="L1466" s="35" t="n">
        <v>39.34</v>
      </c>
      <c r="M1466" s="34">
        <f>IF(AND(ISNUMBER(L1466), L1466&gt;0), (J1466/L1466)*42, "")</f>
        <v/>
      </c>
      <c r="N1466" s="34">
        <f>IF(M1466&lt;&gt;"", M1466/10, "")</f>
        <v/>
      </c>
      <c r="O1466" s="34">
        <f>M1466</f>
        <v/>
      </c>
      <c r="P1466" s="34">
        <f>IF(AND(M1466&lt;&gt;"", J1466&lt;&gt;""), M1466-J1466, "")</f>
        <v/>
      </c>
      <c r="Q1466" s="41" t="inlineStr">
        <is>
          <t>Matched</t>
        </is>
      </c>
      <c r="R1466" s="27" t="inlineStr">
        <is>
          <t>Deductions: Oil: ₹40,956</t>
        </is>
      </c>
    </row>
    <row r="1467">
      <c r="A1467" s="20" t="n">
        <v>1466</v>
      </c>
      <c r="B1467" s="21" t="inlineStr">
        <is>
          <t>Reyansh Agro Industries</t>
        </is>
      </c>
      <c r="C1467" s="21" t="inlineStr">
        <is>
          <t>INWDMSD27/1447 / PO:0487</t>
        </is>
      </c>
      <c r="D1467" s="20" t="inlineStr">
        <is>
          <t>25-07-2026</t>
        </is>
      </c>
      <c r="E1467" s="37" t="n">
        <v>9.09</v>
      </c>
      <c r="F1467" s="38" t="n">
        <v>90.90000000000001</v>
      </c>
      <c r="G1467" s="39" t="n">
        <v>754470</v>
      </c>
      <c r="H1467" s="39" t="n">
        <v>754470</v>
      </c>
      <c r="I1467" s="39" t="n">
        <v>39879.12857142856</v>
      </c>
      <c r="J1467" s="39">
        <f>IF(E1467&gt;0, (G1467-I1467)/E1467, "")</f>
        <v/>
      </c>
      <c r="K1467" s="39">
        <f>IF(F1467&gt;0, (G1467-I1467)/F1467, "")</f>
        <v/>
      </c>
      <c r="L1467" s="40" t="n">
        <v>39.1</v>
      </c>
      <c r="M1467" s="39">
        <f>IF(AND(ISNUMBER(L1467), L1467&gt;0), (J1467/L1467)*42, "")</f>
        <v/>
      </c>
      <c r="N1467" s="39">
        <f>IF(M1467&lt;&gt;"", M1467/10, "")</f>
        <v/>
      </c>
      <c r="O1467" s="39">
        <f>M1467</f>
        <v/>
      </c>
      <c r="P1467" s="39">
        <f>IF(AND(M1467&lt;&gt;"", J1467&lt;&gt;""), M1467-J1467, "")</f>
        <v/>
      </c>
      <c r="Q1467" s="41" t="inlineStr">
        <is>
          <t>Matched</t>
        </is>
      </c>
      <c r="R1467" s="21" t="inlineStr">
        <is>
          <t>Deductions: Oil: ₹39,879</t>
        </is>
      </c>
    </row>
    <row r="1468">
      <c r="A1468" s="26" t="n">
        <v>1467</v>
      </c>
      <c r="B1468" s="27" t="inlineStr">
        <is>
          <t>Reyansh Agro Industries</t>
        </is>
      </c>
      <c r="C1468" s="27" t="inlineStr">
        <is>
          <t>INWDMSD27/1448 / PO:0487</t>
        </is>
      </c>
      <c r="D1468" s="26" t="inlineStr">
        <is>
          <t>25-07-2026</t>
        </is>
      </c>
      <c r="E1468" s="32" t="n">
        <v>9.07</v>
      </c>
      <c r="F1468" s="33" t="n">
        <v>90.7</v>
      </c>
      <c r="G1468" s="34" t="n">
        <v>753640</v>
      </c>
      <c r="H1468" s="34" t="n">
        <v>753640</v>
      </c>
      <c r="I1468" s="34" t="n">
        <v>34810.99047619043</v>
      </c>
      <c r="J1468" s="34">
        <f>IF(E1468&gt;0, (G1468-I1468)/E1468, "")</f>
        <v/>
      </c>
      <c r="K1468" s="34">
        <f>IF(F1468&gt;0, (G1468-I1468)/F1468, "")</f>
        <v/>
      </c>
      <c r="L1468" s="35" t="n">
        <v>39.85</v>
      </c>
      <c r="M1468" s="34">
        <f>IF(AND(ISNUMBER(L1468), L1468&gt;0), (J1468/L1468)*42, "")</f>
        <v/>
      </c>
      <c r="N1468" s="34">
        <f>IF(M1468&lt;&gt;"", M1468/10, "")</f>
        <v/>
      </c>
      <c r="O1468" s="34">
        <f>M1468</f>
        <v/>
      </c>
      <c r="P1468" s="34">
        <f>IF(AND(M1468&lt;&gt;"", J1468&lt;&gt;""), M1468-J1468, "")</f>
        <v/>
      </c>
      <c r="Q1468" s="41" t="inlineStr">
        <is>
          <t>Matched</t>
        </is>
      </c>
      <c r="R1468" s="27" t="inlineStr">
        <is>
          <t>Deductions: Oil: ₹34,811</t>
        </is>
      </c>
    </row>
    <row r="1469">
      <c r="A1469" s="20" t="n">
        <v>1468</v>
      </c>
      <c r="B1469" s="21" t="inlineStr">
        <is>
          <t>Reyansh Agro Industries</t>
        </is>
      </c>
      <c r="C1469" s="21" t="inlineStr">
        <is>
          <t>INWDMSD27/1449 / PO:0487</t>
        </is>
      </c>
      <c r="D1469" s="20" t="inlineStr">
        <is>
          <t>25-07-2026</t>
        </is>
      </c>
      <c r="E1469" s="37" t="n">
        <v>9.029999999999999</v>
      </c>
      <c r="F1469" s="38" t="n">
        <v>90.3</v>
      </c>
      <c r="G1469" s="39" t="n">
        <v>749490</v>
      </c>
      <c r="H1469" s="39" t="n">
        <v>749490</v>
      </c>
      <c r="I1469" s="39" t="n">
        <v>43363.34999999999</v>
      </c>
      <c r="J1469" s="39">
        <f>IF(E1469&gt;0, (G1469-I1469)/E1469, "")</f>
        <v/>
      </c>
      <c r="K1469" s="39">
        <f>IF(F1469&gt;0, (G1469-I1469)/F1469, "")</f>
        <v/>
      </c>
      <c r="L1469" s="40" t="n">
        <v>39.43</v>
      </c>
      <c r="M1469" s="39">
        <f>IF(AND(ISNUMBER(L1469), L1469&gt;0), (J1469/L1469)*42, "")</f>
        <v/>
      </c>
      <c r="N1469" s="39">
        <f>IF(M1469&lt;&gt;"", M1469/10, "")</f>
        <v/>
      </c>
      <c r="O1469" s="39">
        <f>M1469</f>
        <v/>
      </c>
      <c r="P1469" s="39">
        <f>IF(AND(M1469&lt;&gt;"", J1469&lt;&gt;""), M1469-J1469, "")</f>
        <v/>
      </c>
      <c r="Q1469" s="41" t="inlineStr">
        <is>
          <t>Matched</t>
        </is>
      </c>
      <c r="R1469" s="21" t="inlineStr">
        <is>
          <t>Deductions: Oil: ₹43,363</t>
        </is>
      </c>
    </row>
    <row r="1470">
      <c r="A1470" s="26" t="n">
        <v>1469</v>
      </c>
      <c r="B1470" s="27" t="inlineStr">
        <is>
          <t>Reyansh Agro Industries</t>
        </is>
      </c>
      <c r="C1470" s="27" t="inlineStr">
        <is>
          <t>INWDMSD27/1450 / PO:0487</t>
        </is>
      </c>
      <c r="D1470" s="26" t="inlineStr">
        <is>
          <t>25-07-2026</t>
        </is>
      </c>
      <c r="E1470" s="32" t="n">
        <v>9.129999999999999</v>
      </c>
      <c r="F1470" s="33" t="n">
        <v>91.3</v>
      </c>
      <c r="G1470" s="34" t="n">
        <v>758620</v>
      </c>
      <c r="H1470" s="34" t="n">
        <v>758620</v>
      </c>
      <c r="I1470" s="34" t="n">
        <v>38472.87142857147</v>
      </c>
      <c r="J1470" s="34">
        <f>IF(E1470&gt;0, (G1470-I1470)/E1470, "")</f>
        <v/>
      </c>
      <c r="K1470" s="34">
        <f>IF(F1470&gt;0, (G1470-I1470)/F1470, "")</f>
        <v/>
      </c>
      <c r="L1470" s="35" t="n">
        <v>39.8</v>
      </c>
      <c r="M1470" s="34">
        <f>IF(AND(ISNUMBER(L1470), L1470&gt;0), (J1470/L1470)*42, "")</f>
        <v/>
      </c>
      <c r="N1470" s="34">
        <f>IF(M1470&lt;&gt;"", M1470/10, "")</f>
        <v/>
      </c>
      <c r="O1470" s="34">
        <f>M1470</f>
        <v/>
      </c>
      <c r="P1470" s="34">
        <f>IF(AND(M1470&lt;&gt;"", J1470&lt;&gt;""), M1470-J1470, "")</f>
        <v/>
      </c>
      <c r="Q1470" s="41" t="inlineStr">
        <is>
          <t>Matched</t>
        </is>
      </c>
      <c r="R1470" s="27" t="inlineStr">
        <is>
          <t>Deductions: Oil: ₹38,473</t>
        </is>
      </c>
    </row>
    <row r="1471">
      <c r="A1471" s="20" t="n">
        <v>1470</v>
      </c>
      <c r="B1471" s="21" t="inlineStr">
        <is>
          <t>Reyansh Agro Industries</t>
        </is>
      </c>
      <c r="C1471" s="21" t="inlineStr">
        <is>
          <t>INWDMSD27/1451 / PO:0487</t>
        </is>
      </c>
      <c r="D1471" s="20" t="inlineStr">
        <is>
          <t>25-07-2026</t>
        </is>
      </c>
      <c r="E1471" s="37" t="n">
        <v>9.029999999999999</v>
      </c>
      <c r="F1471" s="38" t="n">
        <v>90.3</v>
      </c>
      <c r="G1471" s="39" t="n">
        <v>749490</v>
      </c>
      <c r="H1471" s="39" t="n">
        <v>749490</v>
      </c>
      <c r="I1471" s="39" t="n">
        <v>31050.30000000004</v>
      </c>
      <c r="J1471" s="39">
        <f>IF(E1471&gt;0, (G1471-I1471)/E1471, "")</f>
        <v/>
      </c>
      <c r="K1471" s="39">
        <f>IF(F1471&gt;0, (G1471-I1471)/F1471, "")</f>
        <v/>
      </c>
      <c r="L1471" s="40" t="n">
        <v>39.92</v>
      </c>
      <c r="M1471" s="39">
        <f>IF(AND(ISNUMBER(L1471), L1471&gt;0), (J1471/L1471)*42, "")</f>
        <v/>
      </c>
      <c r="N1471" s="39">
        <f>IF(M1471&lt;&gt;"", M1471/10, "")</f>
        <v/>
      </c>
      <c r="O1471" s="39">
        <f>M1471</f>
        <v/>
      </c>
      <c r="P1471" s="39">
        <f>IF(AND(M1471&lt;&gt;"", J1471&lt;&gt;""), M1471-J1471, "")</f>
        <v/>
      </c>
      <c r="Q1471" s="41" t="inlineStr">
        <is>
          <t>Matched</t>
        </is>
      </c>
      <c r="R1471" s="21" t="inlineStr">
        <is>
          <t>Deductions: Oil: ₹31,050</t>
        </is>
      </c>
    </row>
    <row r="1472">
      <c r="A1472" s="26" t="n">
        <v>1471</v>
      </c>
      <c r="B1472" s="27" t="inlineStr">
        <is>
          <t>Reyansh Agro Industries</t>
        </is>
      </c>
      <c r="C1472" s="27" t="inlineStr">
        <is>
          <t>INWDMSD27/1452 / PO:0487</t>
        </is>
      </c>
      <c r="D1472" s="26" t="inlineStr">
        <is>
          <t>25-07-2026</t>
        </is>
      </c>
      <c r="E1472" s="32" t="n">
        <v>9.08</v>
      </c>
      <c r="F1472" s="33" t="n">
        <v>90.8</v>
      </c>
      <c r="G1472" s="34" t="n">
        <v>753640</v>
      </c>
      <c r="H1472" s="34" t="n">
        <v>753640</v>
      </c>
      <c r="I1472" s="34" t="n">
        <v>31581.10476190472</v>
      </c>
      <c r="J1472" s="34">
        <f>IF(E1472&gt;0, (G1472-I1472)/E1472, "")</f>
        <v/>
      </c>
      <c r="K1472" s="34">
        <f>IF(F1472&gt;0, (G1472-I1472)/F1472, "")</f>
        <v/>
      </c>
      <c r="L1472" s="35" t="n">
        <v>40.01</v>
      </c>
      <c r="M1472" s="34">
        <f>IF(AND(ISNUMBER(L1472), L1472&gt;0), (J1472/L1472)*42, "")</f>
        <v/>
      </c>
      <c r="N1472" s="34">
        <f>IF(M1472&lt;&gt;"", M1472/10, "")</f>
        <v/>
      </c>
      <c r="O1472" s="34">
        <f>M1472</f>
        <v/>
      </c>
      <c r="P1472" s="34">
        <f>IF(AND(M1472&lt;&gt;"", J1472&lt;&gt;""), M1472-J1472, "")</f>
        <v/>
      </c>
      <c r="Q1472" s="41" t="inlineStr">
        <is>
          <t>Matched</t>
        </is>
      </c>
      <c r="R1472" s="27" t="inlineStr">
        <is>
          <t>Deductions: Oil: ₹31,581</t>
        </is>
      </c>
    </row>
    <row r="1473">
      <c r="A1473" s="20" t="n">
        <v>1472</v>
      </c>
      <c r="B1473" s="21" t="inlineStr">
        <is>
          <t>Reyansh Agro Industries</t>
        </is>
      </c>
      <c r="C1473" s="21" t="inlineStr">
        <is>
          <t>INWDMSD27/1453 / PO:0487</t>
        </is>
      </c>
      <c r="D1473" s="20" t="inlineStr">
        <is>
          <t>25-07-2026</t>
        </is>
      </c>
      <c r="E1473" s="37" t="n">
        <v>9.01</v>
      </c>
      <c r="F1473" s="38" t="n">
        <v>90.09999999999999</v>
      </c>
      <c r="G1473" s="39" t="n">
        <v>747830</v>
      </c>
      <c r="H1473" s="39" t="n">
        <v>747830</v>
      </c>
      <c r="I1473" s="39" t="n">
        <v>40596.48571428574</v>
      </c>
      <c r="J1473" s="39">
        <f>IF(E1473&gt;0, (G1473-I1473)/E1473, "")</f>
        <v/>
      </c>
      <c r="K1473" s="39">
        <f>IF(F1473&gt;0, (G1473-I1473)/F1473, "")</f>
        <v/>
      </c>
      <c r="L1473" s="40" t="n">
        <v>39.7</v>
      </c>
      <c r="M1473" s="39">
        <f>IF(AND(ISNUMBER(L1473), L1473&gt;0), (J1473/L1473)*42, "")</f>
        <v/>
      </c>
      <c r="N1473" s="39">
        <f>IF(M1473&lt;&gt;"", M1473/10, "")</f>
        <v/>
      </c>
      <c r="O1473" s="39">
        <f>M1473</f>
        <v/>
      </c>
      <c r="P1473" s="39">
        <f>IF(AND(M1473&lt;&gt;"", J1473&lt;&gt;""), M1473-J1473, "")</f>
        <v/>
      </c>
      <c r="Q1473" s="41" t="inlineStr">
        <is>
          <t>Matched</t>
        </is>
      </c>
      <c r="R1473" s="21" t="inlineStr">
        <is>
          <t>Deductions: Oil: ₹40,596</t>
        </is>
      </c>
    </row>
    <row r="1474">
      <c r="A1474" s="26" t="n">
        <v>1473</v>
      </c>
      <c r="B1474" s="27" t="inlineStr">
        <is>
          <t>Reyansh Agro Industries</t>
        </is>
      </c>
      <c r="C1474" s="27" t="inlineStr">
        <is>
          <t>INWDMSD27/1454 / PO:0487</t>
        </is>
      </c>
      <c r="D1474" s="26" t="inlineStr">
        <is>
          <t>25-07-2026</t>
        </is>
      </c>
      <c r="E1474" s="32" t="n">
        <v>9.02</v>
      </c>
      <c r="F1474" s="33" t="n">
        <v>90.2</v>
      </c>
      <c r="G1474" s="34" t="n">
        <v>748660</v>
      </c>
      <c r="H1474" s="34" t="n">
        <v>748660</v>
      </c>
      <c r="I1474" s="34" t="n">
        <v>29411.64285714283</v>
      </c>
      <c r="J1474" s="34">
        <f>IF(E1474&gt;0, (G1474-I1474)/E1474, "")</f>
        <v/>
      </c>
      <c r="K1474" s="34">
        <f>IF(F1474&gt;0, (G1474-I1474)/F1474, "")</f>
        <v/>
      </c>
      <c r="L1474" s="35" t="n">
        <v>40.12</v>
      </c>
      <c r="M1474" s="34">
        <f>IF(AND(ISNUMBER(L1474), L1474&gt;0), (J1474/L1474)*42, "")</f>
        <v/>
      </c>
      <c r="N1474" s="34">
        <f>IF(M1474&lt;&gt;"", M1474/10, "")</f>
        <v/>
      </c>
      <c r="O1474" s="34">
        <f>M1474</f>
        <v/>
      </c>
      <c r="P1474" s="34">
        <f>IF(AND(M1474&lt;&gt;"", J1474&lt;&gt;""), M1474-J1474, "")</f>
        <v/>
      </c>
      <c r="Q1474" s="41" t="inlineStr">
        <is>
          <t>Matched</t>
        </is>
      </c>
      <c r="R1474" s="27" t="inlineStr">
        <is>
          <t>Deductions: Oil: ₹29,412</t>
        </is>
      </c>
    </row>
    <row r="1475">
      <c r="A1475" s="20" t="n">
        <v>1474</v>
      </c>
      <c r="B1475" s="21" t="inlineStr">
        <is>
          <t>Reyansh Agro Industries</t>
        </is>
      </c>
      <c r="C1475" s="21" t="inlineStr">
        <is>
          <t>INWDMSD27/1455 / PO:0494</t>
        </is>
      </c>
      <c r="D1475" s="20" t="inlineStr">
        <is>
          <t>25-07-2026</t>
        </is>
      </c>
      <c r="E1475" s="37" t="n">
        <v>9.33</v>
      </c>
      <c r="F1475" s="38" t="n">
        <v>93.3</v>
      </c>
      <c r="G1475" s="39" t="n">
        <v>778948.5</v>
      </c>
      <c r="H1475" s="39" t="n">
        <v>778948.5</v>
      </c>
      <c r="I1475" s="39" t="n">
        <v>40514.44642857142</v>
      </c>
      <c r="J1475" s="39">
        <f>IF(E1475&gt;0, (G1475-I1475)/E1475, "")</f>
        <v/>
      </c>
      <c r="K1475" s="39">
        <f>IF(F1475&gt;0, (G1475-I1475)/F1475, "")</f>
        <v/>
      </c>
      <c r="L1475" s="40" t="n">
        <v>39.54</v>
      </c>
      <c r="M1475" s="39">
        <f>IF(AND(ISNUMBER(L1475), L1475&gt;0), (J1475/L1475)*42, "")</f>
        <v/>
      </c>
      <c r="N1475" s="39">
        <f>IF(M1475&lt;&gt;"", M1475/10, "")</f>
        <v/>
      </c>
      <c r="O1475" s="39">
        <f>M1475</f>
        <v/>
      </c>
      <c r="P1475" s="39">
        <f>IF(AND(M1475&lt;&gt;"", J1475&lt;&gt;""), M1475-J1475, "")</f>
        <v/>
      </c>
      <c r="Q1475" s="41" t="inlineStr">
        <is>
          <t>Matched</t>
        </is>
      </c>
      <c r="R1475" s="21" t="inlineStr">
        <is>
          <t>Deductions: Oil: ₹40,431, Shortage: ₹83</t>
        </is>
      </c>
    </row>
    <row r="1476">
      <c r="A1476" s="26" t="n">
        <v>1475</v>
      </c>
      <c r="B1476" s="27" t="inlineStr">
        <is>
          <t>Reyansh Agro Industries</t>
        </is>
      </c>
      <c r="C1476" s="27" t="inlineStr">
        <is>
          <t>INWDMSD27/1456 / PO:0494</t>
        </is>
      </c>
      <c r="D1476" s="26" t="inlineStr">
        <is>
          <t>25-07-2026</t>
        </is>
      </c>
      <c r="E1476" s="32" t="n">
        <v>9.34</v>
      </c>
      <c r="F1476" s="33" t="n">
        <v>93.40000000000001</v>
      </c>
      <c r="G1476" s="34" t="n">
        <v>778115.4</v>
      </c>
      <c r="H1476" s="34" t="n">
        <v>778115.4</v>
      </c>
      <c r="I1476" s="34" t="n">
        <v>41128.95685714284</v>
      </c>
      <c r="J1476" s="34">
        <f>IF(E1476&gt;0, (G1476-I1476)/E1476, "")</f>
        <v/>
      </c>
      <c r="K1476" s="34">
        <f>IF(F1476&gt;0, (G1476-I1476)/F1476, "")</f>
        <v/>
      </c>
      <c r="L1476" s="35" t="n">
        <v>39.71</v>
      </c>
      <c r="M1476" s="34">
        <f>IF(AND(ISNUMBER(L1476), L1476&gt;0), (J1476/L1476)*42, "")</f>
        <v/>
      </c>
      <c r="N1476" s="34">
        <f>IF(M1476&lt;&gt;"", M1476/10, "")</f>
        <v/>
      </c>
      <c r="O1476" s="34">
        <f>M1476</f>
        <v/>
      </c>
      <c r="P1476" s="34">
        <f>IF(AND(M1476&lt;&gt;"", J1476&lt;&gt;""), M1476-J1476, "")</f>
        <v/>
      </c>
      <c r="Q1476" s="41" t="inlineStr">
        <is>
          <t>Matched</t>
        </is>
      </c>
      <c r="R1476" s="27" t="inlineStr">
        <is>
          <t>Deductions: Oil: ₹41,129</t>
        </is>
      </c>
    </row>
    <row r="1477">
      <c r="A1477" s="20" t="n">
        <v>1476</v>
      </c>
      <c r="B1477" s="21" t="inlineStr">
        <is>
          <t>Reyansh Agro Industries</t>
        </is>
      </c>
      <c r="C1477" s="21" t="inlineStr">
        <is>
          <t>INWDMSD27/1457 / PO:0494</t>
        </is>
      </c>
      <c r="D1477" s="20" t="inlineStr">
        <is>
          <t>25-07-2026</t>
        </is>
      </c>
      <c r="E1477" s="37" t="n">
        <v>9.35</v>
      </c>
      <c r="F1477" s="38" t="n">
        <v>93.5</v>
      </c>
      <c r="G1477" s="39" t="n">
        <v>778948.5</v>
      </c>
      <c r="H1477" s="39" t="n">
        <v>778948.5</v>
      </c>
      <c r="I1477" s="39" t="n">
        <v>38020.10535714281</v>
      </c>
      <c r="J1477" s="39">
        <f>IF(E1477&gt;0, (G1477-I1477)/E1477, "")</f>
        <v/>
      </c>
      <c r="K1477" s="39">
        <f>IF(F1477&gt;0, (G1477-I1477)/F1477, "")</f>
        <v/>
      </c>
      <c r="L1477" s="40" t="n">
        <v>39.67</v>
      </c>
      <c r="M1477" s="39">
        <f>IF(AND(ISNUMBER(L1477), L1477&gt;0), (J1477/L1477)*42, "")</f>
        <v/>
      </c>
      <c r="N1477" s="39">
        <f>IF(M1477&lt;&gt;"", M1477/10, "")</f>
        <v/>
      </c>
      <c r="O1477" s="39">
        <f>M1477</f>
        <v/>
      </c>
      <c r="P1477" s="39">
        <f>IF(AND(M1477&lt;&gt;"", J1477&lt;&gt;""), M1477-J1477, "")</f>
        <v/>
      </c>
      <c r="Q1477" s="41" t="inlineStr">
        <is>
          <t>Matched</t>
        </is>
      </c>
      <c r="R1477" s="21" t="inlineStr">
        <is>
          <t>Deductions: Oil: ₹38,020</t>
        </is>
      </c>
    </row>
    <row r="1478">
      <c r="A1478" s="26" t="n">
        <v>1477</v>
      </c>
      <c r="B1478" s="27" t="inlineStr">
        <is>
          <t>Reyansh Agro Industries</t>
        </is>
      </c>
      <c r="C1478" s="27" t="inlineStr">
        <is>
          <t>INWDMSD27/1458 / PO:0494</t>
        </is>
      </c>
      <c r="D1478" s="26" t="inlineStr">
        <is>
          <t>25-07-2026</t>
        </is>
      </c>
      <c r="E1478" s="32" t="n">
        <v>9.34</v>
      </c>
      <c r="F1478" s="33" t="n">
        <v>93.40000000000001</v>
      </c>
      <c r="G1478" s="34" t="n">
        <v>778115.4</v>
      </c>
      <c r="H1478" s="34" t="n">
        <v>778115.4</v>
      </c>
      <c r="I1478" s="34" t="n">
        <v>42055.28471428577</v>
      </c>
      <c r="J1478" s="34">
        <f>IF(E1478&gt;0, (G1478-I1478)/E1478, "")</f>
        <v/>
      </c>
      <c r="K1478" s="34">
        <f>IF(F1478&gt;0, (G1478-I1478)/F1478, "")</f>
        <v/>
      </c>
      <c r="L1478" s="35" t="n">
        <v>39.51</v>
      </c>
      <c r="M1478" s="34">
        <f>IF(AND(ISNUMBER(L1478), L1478&gt;0), (J1478/L1478)*42, "")</f>
        <v/>
      </c>
      <c r="N1478" s="34">
        <f>IF(M1478&lt;&gt;"", M1478/10, "")</f>
        <v/>
      </c>
      <c r="O1478" s="34">
        <f>M1478</f>
        <v/>
      </c>
      <c r="P1478" s="34">
        <f>IF(AND(M1478&lt;&gt;"", J1478&lt;&gt;""), M1478-J1478, "")</f>
        <v/>
      </c>
      <c r="Q1478" s="41" t="inlineStr">
        <is>
          <t>Matched</t>
        </is>
      </c>
      <c r="R1478" s="27" t="inlineStr">
        <is>
          <t>Deductions: Oil: ₹42,055</t>
        </is>
      </c>
    </row>
    <row r="1479">
      <c r="A1479" s="20" t="n">
        <v>1478</v>
      </c>
      <c r="B1479" s="21" t="inlineStr">
        <is>
          <t>Reyansh Agro Industries</t>
        </is>
      </c>
      <c r="C1479" s="21" t="inlineStr">
        <is>
          <t>INWDMSD27/1459 / PO:0494</t>
        </is>
      </c>
      <c r="D1479" s="20" t="inlineStr">
        <is>
          <t>25-07-2026</t>
        </is>
      </c>
      <c r="E1479" s="37" t="n">
        <v>9.6</v>
      </c>
      <c r="F1479" s="38" t="n">
        <v>96</v>
      </c>
      <c r="G1479" s="39" t="n">
        <v>799776</v>
      </c>
      <c r="H1479" s="39" t="n">
        <v>799776</v>
      </c>
      <c r="I1479" s="39" t="n">
        <v>43987.68000000004</v>
      </c>
      <c r="J1479" s="39">
        <f>IF(E1479&gt;0, (G1479-I1479)/E1479, "")</f>
        <v/>
      </c>
      <c r="K1479" s="39">
        <f>IF(F1479&gt;0, (G1479-I1479)/F1479, "")</f>
        <v/>
      </c>
      <c r="L1479" s="40" t="n">
        <v>39.41</v>
      </c>
      <c r="M1479" s="39">
        <f>IF(AND(ISNUMBER(L1479), L1479&gt;0), (J1479/L1479)*42, "")</f>
        <v/>
      </c>
      <c r="N1479" s="39">
        <f>IF(M1479&lt;&gt;"", M1479/10, "")</f>
        <v/>
      </c>
      <c r="O1479" s="39">
        <f>M1479</f>
        <v/>
      </c>
      <c r="P1479" s="39">
        <f>IF(AND(M1479&lt;&gt;"", J1479&lt;&gt;""), M1479-J1479, "")</f>
        <v/>
      </c>
      <c r="Q1479" s="41" t="inlineStr">
        <is>
          <t>Matched</t>
        </is>
      </c>
      <c r="R1479" s="21" t="inlineStr">
        <is>
          <t>Deductions: Oil: ₹43,988</t>
        </is>
      </c>
    </row>
    <row r="1480">
      <c r="A1480" s="26" t="n">
        <v>1479</v>
      </c>
      <c r="B1480" s="27" t="inlineStr">
        <is>
          <t>Reyansh Agro Industries</t>
        </is>
      </c>
      <c r="C1480" s="27" t="inlineStr">
        <is>
          <t>INWDMSD27/1460 / PO:0494</t>
        </is>
      </c>
      <c r="D1480" s="26" t="inlineStr">
        <is>
          <t>25-07-2026</t>
        </is>
      </c>
      <c r="E1480" s="32" t="n">
        <v>9.68</v>
      </c>
      <c r="F1480" s="33" t="n">
        <v>96.8</v>
      </c>
      <c r="G1480" s="34" t="n">
        <v>806440.8</v>
      </c>
      <c r="H1480" s="34" t="n">
        <v>806440.8</v>
      </c>
      <c r="I1480" s="34" t="n">
        <v>43586.20514285721</v>
      </c>
      <c r="J1480" s="34">
        <f>IF(E1480&gt;0, (G1480-I1480)/E1480, "")</f>
        <v/>
      </c>
      <c r="K1480" s="34">
        <f>IF(F1480&gt;0, (G1480-I1480)/F1480, "")</f>
        <v/>
      </c>
      <c r="L1480" s="35" t="n">
        <v>39.43</v>
      </c>
      <c r="M1480" s="34">
        <f>IF(AND(ISNUMBER(L1480), L1480&gt;0), (J1480/L1480)*42, "")</f>
        <v/>
      </c>
      <c r="N1480" s="34">
        <f>IF(M1480&lt;&gt;"", M1480/10, "")</f>
        <v/>
      </c>
      <c r="O1480" s="34">
        <f>M1480</f>
        <v/>
      </c>
      <c r="P1480" s="34">
        <f>IF(AND(M1480&lt;&gt;"", J1480&lt;&gt;""), M1480-J1480, "")</f>
        <v/>
      </c>
      <c r="Q1480" s="41" t="inlineStr">
        <is>
          <t>Matched</t>
        </is>
      </c>
      <c r="R1480" s="27" t="inlineStr">
        <is>
          <t>Deductions: Oil: ₹43,586</t>
        </is>
      </c>
    </row>
    <row r="1481">
      <c r="A1481" s="20" t="n">
        <v>1480</v>
      </c>
      <c r="B1481" s="21" t="inlineStr">
        <is>
          <t>Mahavir Trading Company</t>
        </is>
      </c>
      <c r="C1481" s="21" t="inlineStr">
        <is>
          <t>INWDMSD27/1461 / PO:0484</t>
        </is>
      </c>
      <c r="D1481" s="20" t="inlineStr">
        <is>
          <t>25-07-2026</t>
        </is>
      </c>
      <c r="E1481" s="37" t="n">
        <v>34.65</v>
      </c>
      <c r="F1481" s="38" t="n">
        <v>346.5</v>
      </c>
      <c r="G1481" s="39" t="n">
        <v>2871114.298</v>
      </c>
      <c r="H1481" s="39" t="n">
        <v>2871114.3</v>
      </c>
      <c r="I1481" s="39" t="n">
        <v>3918.3495</v>
      </c>
      <c r="J1481" s="39">
        <f>IF(E1481&gt;0, (G1481-I1481)/E1481, "")</f>
        <v/>
      </c>
      <c r="K1481" s="39">
        <f>IF(F1481&gt;0, (G1481-I1481)/F1481, "")</f>
        <v/>
      </c>
      <c r="L1481" s="40" t="n">
        <v>40.04</v>
      </c>
      <c r="M1481" s="39">
        <f>IF(AND(ISNUMBER(L1481), L1481&gt;0), (J1481/L1481)*42, "")</f>
        <v/>
      </c>
      <c r="N1481" s="39">
        <f>IF(M1481&lt;&gt;"", M1481/10, "")</f>
        <v/>
      </c>
      <c r="O1481" s="39">
        <f>M1481</f>
        <v/>
      </c>
      <c r="P1481" s="39">
        <f>IF(AND(M1481&lt;&gt;"", J1481&lt;&gt;""), M1481-J1481, "")</f>
        <v/>
      </c>
      <c r="Q1481" s="41" t="inlineStr">
        <is>
          <t>Matched</t>
        </is>
      </c>
      <c r="R1481" s="21" t="inlineStr">
        <is>
          <t>Deductions: Brokerage: ₹3,918</t>
        </is>
      </c>
    </row>
    <row r="1482">
      <c r="A1482" s="26" t="n">
        <v>1481</v>
      </c>
      <c r="B1482" s="27" t="inlineStr">
        <is>
          <t>Shree Tirupati Trading Co</t>
        </is>
      </c>
      <c r="C1482" s="27" t="inlineStr">
        <is>
          <t>INWDMSD27/1462 / PO:0492</t>
        </is>
      </c>
      <c r="D1482" s="26" t="inlineStr">
        <is>
          <t>26-07-2026</t>
        </is>
      </c>
      <c r="E1482" s="32" t="n">
        <v>22.38</v>
      </c>
      <c r="F1482" s="33" t="n">
        <v>223.8</v>
      </c>
      <c r="G1482" s="34" t="n">
        <v>1874325</v>
      </c>
      <c r="H1482" s="34" t="n">
        <v>1874325</v>
      </c>
      <c r="I1482" s="34" t="n">
        <v>152453.7342857144</v>
      </c>
      <c r="J1482" s="34">
        <f>IF(E1482&gt;0, (G1482-I1482)/E1482, "")</f>
        <v/>
      </c>
      <c r="K1482" s="34">
        <f>IF(F1482&gt;0, (G1482-I1482)/F1482, "")</f>
        <v/>
      </c>
      <c r="L1482" s="35" t="n">
        <v>39.19</v>
      </c>
      <c r="M1482" s="34">
        <f>IF(AND(ISNUMBER(L1482), L1482&gt;0), (J1482/L1482)*42, "")</f>
        <v/>
      </c>
      <c r="N1482" s="34">
        <f>IF(M1482&lt;&gt;"", M1482/10, "")</f>
        <v/>
      </c>
      <c r="O1482" s="34">
        <f>M1482</f>
        <v/>
      </c>
      <c r="P1482" s="34">
        <f>IF(AND(M1482&lt;&gt;"", J1482&lt;&gt;""), M1482-J1482, "")</f>
        <v/>
      </c>
      <c r="Q1482" s="41" t="inlineStr">
        <is>
          <t>Matched</t>
        </is>
      </c>
      <c r="R1482" s="27" t="inlineStr">
        <is>
          <t>Deductions: Oil: ₹130,310, Bardana: ₹4,150, Moisture: ₹14,995</t>
        </is>
      </c>
    </row>
    <row r="1483">
      <c r="A1483" s="20" t="n">
        <v>1482</v>
      </c>
      <c r="B1483" s="21" t="inlineStr">
        <is>
          <t>Mahavir Trading Company</t>
        </is>
      </c>
      <c r="C1483" s="21" t="inlineStr">
        <is>
          <t>INWDMSD27/1463 / PO:0484</t>
        </is>
      </c>
      <c r="D1483" s="20" t="inlineStr">
        <is>
          <t>26-07-2026</t>
        </is>
      </c>
      <c r="E1483" s="37" t="n">
        <v>29.86</v>
      </c>
      <c r="F1483" s="38" t="n">
        <v>298.6</v>
      </c>
      <c r="G1483" s="39" t="n">
        <v>2293634.96</v>
      </c>
      <c r="H1483" s="39" t="n">
        <v>2293634.96</v>
      </c>
      <c r="I1483" s="39" t="n">
        <v>3373.2075</v>
      </c>
      <c r="J1483" s="39">
        <f>IF(E1483&gt;0, (G1483-I1483)/E1483, "")</f>
        <v/>
      </c>
      <c r="K1483" s="39">
        <f>IF(F1483&gt;0, (G1483-I1483)/F1483, "")</f>
        <v/>
      </c>
      <c r="L1483" s="40" t="n">
        <v>38.93</v>
      </c>
      <c r="M1483" s="39">
        <f>IF(AND(ISNUMBER(L1483), L1483&gt;0), (J1483/L1483)*42, "")</f>
        <v/>
      </c>
      <c r="N1483" s="39">
        <f>IF(M1483&lt;&gt;"", M1483/10, "")</f>
        <v/>
      </c>
      <c r="O1483" s="39">
        <f>M1483</f>
        <v/>
      </c>
      <c r="P1483" s="39">
        <f>IF(AND(M1483&lt;&gt;"", J1483&lt;&gt;""), M1483-J1483, "")</f>
        <v/>
      </c>
      <c r="Q1483" s="41" t="inlineStr">
        <is>
          <t>Matched</t>
        </is>
      </c>
      <c r="R1483" s="21" t="inlineStr">
        <is>
          <t>Deductions: Brokerage: ₹3,373</t>
        </is>
      </c>
    </row>
    <row r="1484">
      <c r="A1484" s="26" t="n">
        <v>1483</v>
      </c>
      <c r="B1484" s="27" t="inlineStr">
        <is>
          <t>Mahavir Trading Company</t>
        </is>
      </c>
      <c r="C1484" s="27" t="inlineStr">
        <is>
          <t>INWDMSD27/1464 / PO:0484</t>
        </is>
      </c>
      <c r="D1484" s="26" t="inlineStr">
        <is>
          <t>26-07-2026</t>
        </is>
      </c>
      <c r="E1484" s="32" t="n">
        <v>35.05</v>
      </c>
      <c r="F1484" s="33" t="n">
        <v>350.5</v>
      </c>
      <c r="G1484" s="34" t="n">
        <v>2691749.26</v>
      </c>
      <c r="H1484" s="34" t="n">
        <v>2691749.26</v>
      </c>
      <c r="I1484" s="34" t="n">
        <v>3767.18</v>
      </c>
      <c r="J1484" s="34">
        <f>IF(E1484&gt;0, (G1484-I1484)/E1484, "")</f>
        <v/>
      </c>
      <c r="K1484" s="34">
        <f>IF(F1484&gt;0, (G1484-I1484)/F1484, "")</f>
        <v/>
      </c>
      <c r="L1484" s="35" t="n">
        <v>39.16</v>
      </c>
      <c r="M1484" s="34">
        <f>IF(AND(ISNUMBER(L1484), L1484&gt;0), (J1484/L1484)*42, "")</f>
        <v/>
      </c>
      <c r="N1484" s="34">
        <f>IF(M1484&lt;&gt;"", M1484/10, "")</f>
        <v/>
      </c>
      <c r="O1484" s="34">
        <f>M1484</f>
        <v/>
      </c>
      <c r="P1484" s="34">
        <f>IF(AND(M1484&lt;&gt;"", J1484&lt;&gt;""), M1484-J1484, "")</f>
        <v/>
      </c>
      <c r="Q1484" s="41" t="inlineStr">
        <is>
          <t>Matched</t>
        </is>
      </c>
      <c r="R1484" s="27" t="inlineStr">
        <is>
          <t>Deductions: Brokerage: ₹3,767</t>
        </is>
      </c>
    </row>
    <row r="1485">
      <c r="A1485" s="20" t="n">
        <v>1484</v>
      </c>
      <c r="B1485" s="21" t="inlineStr">
        <is>
          <t>Bhagwati Trading Company</t>
        </is>
      </c>
      <c r="C1485" s="21" t="inlineStr">
        <is>
          <t>INWDMSD27/1465 / PO:0489</t>
        </is>
      </c>
      <c r="D1485" s="20" t="inlineStr">
        <is>
          <t>26-07-2026</t>
        </is>
      </c>
      <c r="E1485" s="37" t="n">
        <v>35.66</v>
      </c>
      <c r="F1485" s="38" t="n">
        <v>356.6</v>
      </c>
      <c r="G1485" s="39" t="n">
        <v>2944287.6</v>
      </c>
      <c r="H1485" s="39" t="n">
        <v>2944287.6</v>
      </c>
      <c r="I1485" s="39" t="n">
        <v>213811.3614285713</v>
      </c>
      <c r="J1485" s="39">
        <f>IF(E1485&gt;0, (G1485-I1485)/E1485, "")</f>
        <v/>
      </c>
      <c r="K1485" s="39">
        <f>IF(F1485&gt;0, (G1485-I1485)/F1485, "")</f>
        <v/>
      </c>
      <c r="L1485" s="40" t="n">
        <v>39.33</v>
      </c>
      <c r="M1485" s="39">
        <f>IF(AND(ISNUMBER(L1485), L1485&gt;0), (J1485/L1485)*42, "")</f>
        <v/>
      </c>
      <c r="N1485" s="39">
        <f>IF(M1485&lt;&gt;"", M1485/10, "")</f>
        <v/>
      </c>
      <c r="O1485" s="39">
        <f>M1485</f>
        <v/>
      </c>
      <c r="P1485" s="39">
        <f>IF(AND(M1485&lt;&gt;"", J1485&lt;&gt;""), M1485-J1485, "")</f>
        <v/>
      </c>
      <c r="Q1485" s="41" t="inlineStr">
        <is>
          <t>Matched</t>
        </is>
      </c>
      <c r="R1485" s="21" t="inlineStr">
        <is>
          <t>Deductions: Oil: ₹213,811</t>
        </is>
      </c>
    </row>
    <row r="1486">
      <c r="A1486" s="26" t="n">
        <v>1485</v>
      </c>
      <c r="B1486" s="27" t="inlineStr">
        <is>
          <t>Reyansh Agro Industries</t>
        </is>
      </c>
      <c r="C1486" s="27" t="inlineStr">
        <is>
          <t>INWDMSD27/1466 / PO:0494</t>
        </is>
      </c>
      <c r="D1486" s="26" t="inlineStr">
        <is>
          <t>26-07-2026</t>
        </is>
      </c>
      <c r="E1486" s="32" t="n">
        <v>9.24</v>
      </c>
      <c r="F1486" s="33" t="n">
        <v>92.40000000000001</v>
      </c>
      <c r="G1486" s="34" t="n">
        <v>770617.5</v>
      </c>
      <c r="H1486" s="34" t="n">
        <v>770617.5</v>
      </c>
      <c r="I1486" s="34" t="n">
        <v>33760.38571428577</v>
      </c>
      <c r="J1486" s="34">
        <f>IF(E1486&gt;0, (G1486-I1486)/E1486, "")</f>
        <v/>
      </c>
      <c r="K1486" s="34">
        <f>IF(F1486&gt;0, (G1486-I1486)/F1486, "")</f>
        <v/>
      </c>
      <c r="L1486" s="35" t="n">
        <v>39.73</v>
      </c>
      <c r="M1486" s="34">
        <f>IF(AND(ISNUMBER(L1486), L1486&gt;0), (J1486/L1486)*42, "")</f>
        <v/>
      </c>
      <c r="N1486" s="34">
        <f>IF(M1486&lt;&gt;"", M1486/10, "")</f>
        <v/>
      </c>
      <c r="O1486" s="34">
        <f>M1486</f>
        <v/>
      </c>
      <c r="P1486" s="34">
        <f>IF(AND(M1486&lt;&gt;"", J1486&lt;&gt;""), M1486-J1486, "")</f>
        <v/>
      </c>
      <c r="Q1486" s="41" t="inlineStr">
        <is>
          <t>Matched</t>
        </is>
      </c>
      <c r="R1486" s="27" t="inlineStr">
        <is>
          <t>Deductions: Oil: ₹33,760</t>
        </is>
      </c>
    </row>
    <row r="1487">
      <c r="A1487" s="20" t="n">
        <v>1486</v>
      </c>
      <c r="B1487" s="21" t="inlineStr">
        <is>
          <t>Reyansh Agro Industries</t>
        </is>
      </c>
      <c r="C1487" s="21" t="inlineStr">
        <is>
          <t>INWDMSD27/1467 / PO:0494</t>
        </is>
      </c>
      <c r="D1487" s="20" t="inlineStr">
        <is>
          <t>26-07-2026</t>
        </is>
      </c>
      <c r="E1487" s="37" t="n">
        <v>9.26</v>
      </c>
      <c r="F1487" s="38" t="n">
        <v>92.59999999999999</v>
      </c>
      <c r="G1487" s="39" t="n">
        <v>771450.6</v>
      </c>
      <c r="H1487" s="39" t="n">
        <v>771450.6</v>
      </c>
      <c r="I1487" s="39" t="n">
        <v>49409.5741428571</v>
      </c>
      <c r="J1487" s="39">
        <f>IF(E1487&gt;0, (G1487-I1487)/E1487, "")</f>
        <v/>
      </c>
      <c r="K1487" s="39">
        <f>IF(F1487&gt;0, (G1487-I1487)/F1487, "")</f>
        <v/>
      </c>
      <c r="L1487" s="40" t="n">
        <v>38.84</v>
      </c>
      <c r="M1487" s="39">
        <f>IF(AND(ISNUMBER(L1487), L1487&gt;0), (J1487/L1487)*42, "")</f>
        <v/>
      </c>
      <c r="N1487" s="39">
        <f>IF(M1487&lt;&gt;"", M1487/10, "")</f>
        <v/>
      </c>
      <c r="O1487" s="39">
        <f>M1487</f>
        <v/>
      </c>
      <c r="P1487" s="39">
        <f>IF(AND(M1487&lt;&gt;"", J1487&lt;&gt;""), M1487-J1487, "")</f>
        <v/>
      </c>
      <c r="Q1487" s="41" t="inlineStr">
        <is>
          <t>Matched</t>
        </is>
      </c>
      <c r="R1487" s="21" t="inlineStr">
        <is>
          <t>Deductions: Oil: ₹49,410</t>
        </is>
      </c>
    </row>
    <row r="1488">
      <c r="A1488" s="26" t="n">
        <v>1487</v>
      </c>
      <c r="B1488" s="27" t="inlineStr">
        <is>
          <t>Reyansh Agro Industries</t>
        </is>
      </c>
      <c r="C1488" s="27" t="inlineStr">
        <is>
          <t>INWDMSD27/1468 / PO:0494</t>
        </is>
      </c>
      <c r="D1488" s="26" t="inlineStr">
        <is>
          <t>26-07-2026</t>
        </is>
      </c>
      <c r="E1488" s="32" t="n">
        <v>9.34</v>
      </c>
      <c r="F1488" s="33" t="n">
        <v>93.40000000000001</v>
      </c>
      <c r="G1488" s="34" t="n">
        <v>778115.4</v>
      </c>
      <c r="H1488" s="34" t="n">
        <v>778115.4</v>
      </c>
      <c r="I1488" s="34" t="n">
        <v>23528.72757142863</v>
      </c>
      <c r="J1488" s="34">
        <f>IF(E1488&gt;0, (G1488-I1488)/E1488, "")</f>
        <v/>
      </c>
      <c r="K1488" s="34">
        <f>IF(F1488&gt;0, (G1488-I1488)/F1488, "")</f>
        <v/>
      </c>
      <c r="L1488" s="35" t="n">
        <v>40.04</v>
      </c>
      <c r="M1488" s="34">
        <f>IF(AND(ISNUMBER(L1488), L1488&gt;0), (J1488/L1488)*42, "")</f>
        <v/>
      </c>
      <c r="N1488" s="34">
        <f>IF(M1488&lt;&gt;"", M1488/10, "")</f>
        <v/>
      </c>
      <c r="O1488" s="34">
        <f>M1488</f>
        <v/>
      </c>
      <c r="P1488" s="34">
        <f>IF(AND(M1488&lt;&gt;"", J1488&lt;&gt;""), M1488-J1488, "")</f>
        <v/>
      </c>
      <c r="Q1488" s="41" t="inlineStr">
        <is>
          <t>Matched</t>
        </is>
      </c>
      <c r="R1488" s="27" t="inlineStr">
        <is>
          <t>Deductions: Oil: ₹23,529</t>
        </is>
      </c>
    </row>
    <row r="1489">
      <c r="A1489" s="20" t="n">
        <v>1488</v>
      </c>
      <c r="B1489" s="21" t="inlineStr">
        <is>
          <t>Reyansh Agro Industries</t>
        </is>
      </c>
      <c r="C1489" s="21" t="inlineStr">
        <is>
          <t>INWDMSD27/1469 / PO:0494</t>
        </is>
      </c>
      <c r="D1489" s="20" t="inlineStr">
        <is>
          <t>26-07-2026</t>
        </is>
      </c>
      <c r="E1489" s="37" t="n">
        <v>9.26</v>
      </c>
      <c r="F1489" s="38" t="n">
        <v>92.59999999999999</v>
      </c>
      <c r="G1489" s="39" t="n">
        <v>772283.7</v>
      </c>
      <c r="H1489" s="39" t="n">
        <v>772283.7</v>
      </c>
      <c r="I1489" s="39" t="n">
        <v>45601.51371428565</v>
      </c>
      <c r="J1489" s="39">
        <f>IF(E1489&gt;0, (G1489-I1489)/E1489, "")</f>
        <v/>
      </c>
      <c r="K1489" s="39">
        <f>IF(F1489&gt;0, (G1489-I1489)/F1489, "")</f>
        <v/>
      </c>
      <c r="L1489" s="40" t="n">
        <v>39.39</v>
      </c>
      <c r="M1489" s="39">
        <f>IF(AND(ISNUMBER(L1489), L1489&gt;0), (J1489/L1489)*42, "")</f>
        <v/>
      </c>
      <c r="N1489" s="39">
        <f>IF(M1489&lt;&gt;"", M1489/10, "")</f>
        <v/>
      </c>
      <c r="O1489" s="39">
        <f>M1489</f>
        <v/>
      </c>
      <c r="P1489" s="39">
        <f>IF(AND(M1489&lt;&gt;"", J1489&lt;&gt;""), M1489-J1489, "")</f>
        <v/>
      </c>
      <c r="Q1489" s="41" t="inlineStr">
        <is>
          <t>Matched</t>
        </is>
      </c>
      <c r="R1489" s="21" t="inlineStr">
        <is>
          <t>Deductions: Oil: ₹45,602</t>
        </is>
      </c>
    </row>
    <row r="1490">
      <c r="A1490" s="26" t="n">
        <v>1489</v>
      </c>
      <c r="B1490" s="27" t="inlineStr">
        <is>
          <t>Reyansh Agro Industries</t>
        </is>
      </c>
      <c r="C1490" s="27" t="inlineStr">
        <is>
          <t>INWDMSD27/1470 / PO:0494</t>
        </is>
      </c>
      <c r="D1490" s="26" t="inlineStr">
        <is>
          <t>26-07-2026</t>
        </is>
      </c>
      <c r="E1490" s="32" t="n">
        <v>9.16</v>
      </c>
      <c r="F1490" s="33" t="n">
        <v>91.59999999999999</v>
      </c>
      <c r="G1490" s="34" t="n">
        <v>763952.7</v>
      </c>
      <c r="H1490" s="34" t="n">
        <v>763952.7</v>
      </c>
      <c r="I1490" s="34" t="n">
        <v>43472.5465</v>
      </c>
      <c r="J1490" s="34">
        <f>IF(E1490&gt;0, (G1490-I1490)/E1490, "")</f>
        <v/>
      </c>
      <c r="K1490" s="34">
        <f>IF(F1490&gt;0, (G1490-I1490)/F1490, "")</f>
        <v/>
      </c>
      <c r="L1490" s="35" t="n">
        <v>39.3</v>
      </c>
      <c r="M1490" s="34">
        <f>IF(AND(ISNUMBER(L1490), L1490&gt;0), (J1490/L1490)*42, "")</f>
        <v/>
      </c>
      <c r="N1490" s="34">
        <f>IF(M1490&lt;&gt;"", M1490/10, "")</f>
        <v/>
      </c>
      <c r="O1490" s="34">
        <f>M1490</f>
        <v/>
      </c>
      <c r="P1490" s="34">
        <f>IF(AND(M1490&lt;&gt;"", J1490&lt;&gt;""), M1490-J1490, "")</f>
        <v/>
      </c>
      <c r="Q1490" s="41" t="inlineStr">
        <is>
          <t>Matched</t>
        </is>
      </c>
      <c r="R1490" s="27" t="inlineStr">
        <is>
          <t>Deductions: Oil: ₹43,473</t>
        </is>
      </c>
    </row>
    <row r="1491">
      <c r="A1491" s="20" t="n">
        <v>1490</v>
      </c>
      <c r="B1491" s="21" t="inlineStr">
        <is>
          <t>Reyansh Agro Industries</t>
        </is>
      </c>
      <c r="C1491" s="21" t="inlineStr">
        <is>
          <t>INWDMSD27/1471 / PO:0494</t>
        </is>
      </c>
      <c r="D1491" s="20" t="inlineStr">
        <is>
          <t>26-07-2026</t>
        </is>
      </c>
      <c r="E1491" s="37" t="n">
        <v>9.040000000000001</v>
      </c>
      <c r="F1491" s="38" t="n">
        <v>90.40000000000001</v>
      </c>
      <c r="G1491" s="39" t="n">
        <v>753955.5</v>
      </c>
      <c r="H1491" s="39" t="n">
        <v>753955.5</v>
      </c>
      <c r="I1491" s="39" t="n">
        <v>35364.10321428569</v>
      </c>
      <c r="J1491" s="39">
        <f>IF(E1491&gt;0, (G1491-I1491)/E1491, "")</f>
        <v/>
      </c>
      <c r="K1491" s="39">
        <f>IF(F1491&gt;0, (G1491-I1491)/F1491, "")</f>
        <v/>
      </c>
      <c r="L1491" s="40" t="n">
        <v>39.85</v>
      </c>
      <c r="M1491" s="39">
        <f>IF(AND(ISNUMBER(L1491), L1491&gt;0), (J1491/L1491)*42, "")</f>
        <v/>
      </c>
      <c r="N1491" s="39">
        <f>IF(M1491&lt;&gt;"", M1491/10, "")</f>
        <v/>
      </c>
      <c r="O1491" s="39">
        <f>M1491</f>
        <v/>
      </c>
      <c r="P1491" s="39">
        <f>IF(AND(M1491&lt;&gt;"", J1491&lt;&gt;""), M1491-J1491, "")</f>
        <v/>
      </c>
      <c r="Q1491" s="41" t="inlineStr">
        <is>
          <t>Matched</t>
        </is>
      </c>
      <c r="R1491" s="21" t="inlineStr">
        <is>
          <t>Deductions: Oil: ₹35,364</t>
        </is>
      </c>
    </row>
    <row r="1492">
      <c r="A1492" s="26" t="n">
        <v>1491</v>
      </c>
      <c r="B1492" s="27" t="inlineStr">
        <is>
          <t>Reyansh Agro Industries</t>
        </is>
      </c>
      <c r="C1492" s="27" t="inlineStr">
        <is>
          <t>INWDMSD27/1472 / PO:0494</t>
        </is>
      </c>
      <c r="D1492" s="26" t="inlineStr">
        <is>
          <t>26-07-2026</t>
        </is>
      </c>
      <c r="E1492" s="32" t="n">
        <v>9.120000000000001</v>
      </c>
      <c r="F1492" s="33" t="n">
        <v>91.2</v>
      </c>
      <c r="G1492" s="34" t="n">
        <v>759787.2</v>
      </c>
      <c r="H1492" s="34" t="n">
        <v>759787.2</v>
      </c>
      <c r="I1492" s="34" t="n">
        <v>42873.70628571424</v>
      </c>
      <c r="J1492" s="34">
        <f>IF(E1492&gt;0, (G1492-I1492)/E1492, "")</f>
        <v/>
      </c>
      <c r="K1492" s="34">
        <f>IF(F1492&gt;0, (G1492-I1492)/F1492, "")</f>
        <v/>
      </c>
      <c r="L1492" s="35" t="n">
        <v>39.42</v>
      </c>
      <c r="M1492" s="34">
        <f>IF(AND(ISNUMBER(L1492), L1492&gt;0), (J1492/L1492)*42, "")</f>
        <v/>
      </c>
      <c r="N1492" s="34">
        <f>IF(M1492&lt;&gt;"", M1492/10, "")</f>
        <v/>
      </c>
      <c r="O1492" s="34">
        <f>M1492</f>
        <v/>
      </c>
      <c r="P1492" s="34">
        <f>IF(AND(M1492&lt;&gt;"", J1492&lt;&gt;""), M1492-J1492, "")</f>
        <v/>
      </c>
      <c r="Q1492" s="41" t="inlineStr">
        <is>
          <t>Matched</t>
        </is>
      </c>
      <c r="R1492" s="27" t="inlineStr">
        <is>
          <t>Deductions: Oil: ₹42,874</t>
        </is>
      </c>
    </row>
    <row r="1493">
      <c r="A1493" s="20" t="n">
        <v>1492</v>
      </c>
      <c r="B1493" s="21" t="inlineStr">
        <is>
          <t>Reyansh Agro Industries</t>
        </is>
      </c>
      <c r="C1493" s="21" t="inlineStr">
        <is>
          <t>INWDMSD27/1473 / PO:0494</t>
        </is>
      </c>
      <c r="D1493" s="20" t="inlineStr">
        <is>
          <t>26-07-2026</t>
        </is>
      </c>
      <c r="E1493" s="37" t="n">
        <v>9.23</v>
      </c>
      <c r="F1493" s="38" t="n">
        <v>92.3</v>
      </c>
      <c r="G1493" s="39" t="n">
        <v>768951.3</v>
      </c>
      <c r="H1493" s="39" t="n">
        <v>768951.3</v>
      </c>
      <c r="I1493" s="39" t="n">
        <v>45038.57614285716</v>
      </c>
      <c r="J1493" s="39">
        <f>IF(E1493&gt;0, (G1493-I1493)/E1493, "")</f>
        <v/>
      </c>
      <c r="K1493" s="39">
        <f>IF(F1493&gt;0, (G1493-I1493)/F1493, "")</f>
        <v/>
      </c>
      <c r="L1493" s="40" t="n">
        <v>39.49</v>
      </c>
      <c r="M1493" s="39">
        <f>IF(AND(ISNUMBER(L1493), L1493&gt;0), (J1493/L1493)*42, "")</f>
        <v/>
      </c>
      <c r="N1493" s="39">
        <f>IF(M1493&lt;&gt;"", M1493/10, "")</f>
        <v/>
      </c>
      <c r="O1493" s="39">
        <f>M1493</f>
        <v/>
      </c>
      <c r="P1493" s="39">
        <f>IF(AND(M1493&lt;&gt;"", J1493&lt;&gt;""), M1493-J1493, "")</f>
        <v/>
      </c>
      <c r="Q1493" s="41" t="inlineStr">
        <is>
          <t>Matched</t>
        </is>
      </c>
      <c r="R1493" s="21" t="inlineStr">
        <is>
          <t>Deductions: Oil: ₹45,039</t>
        </is>
      </c>
    </row>
    <row r="1494">
      <c r="A1494" s="26" t="n">
        <v>1493</v>
      </c>
      <c r="B1494" s="27" t="inlineStr">
        <is>
          <t>Reyansh Agro Industries</t>
        </is>
      </c>
      <c r="C1494" s="27" t="inlineStr">
        <is>
          <t>INWDMSD27/1474 / PO:0494</t>
        </is>
      </c>
      <c r="D1494" s="26" t="inlineStr">
        <is>
          <t>26-07-2026</t>
        </is>
      </c>
      <c r="E1494" s="32" t="n">
        <v>9.220000000000001</v>
      </c>
      <c r="F1494" s="33" t="n">
        <v>92.2</v>
      </c>
      <c r="G1494" s="34" t="n">
        <v>768118.2</v>
      </c>
      <c r="H1494" s="34" t="n">
        <v>768118.2</v>
      </c>
      <c r="I1494" s="34" t="n">
        <v>39503.22171428565</v>
      </c>
      <c r="J1494" s="34">
        <f>IF(E1494&gt;0, (G1494-I1494)/E1494, "")</f>
        <v/>
      </c>
      <c r="K1494" s="34">
        <f>IF(F1494&gt;0, (G1494-I1494)/F1494, "")</f>
        <v/>
      </c>
      <c r="L1494" s="35" t="n">
        <v>39.55</v>
      </c>
      <c r="M1494" s="34">
        <f>IF(AND(ISNUMBER(L1494), L1494&gt;0), (J1494/L1494)*42, "")</f>
        <v/>
      </c>
      <c r="N1494" s="34">
        <f>IF(M1494&lt;&gt;"", M1494/10, "")</f>
        <v/>
      </c>
      <c r="O1494" s="34">
        <f>M1494</f>
        <v/>
      </c>
      <c r="P1494" s="34">
        <f>IF(AND(M1494&lt;&gt;"", J1494&lt;&gt;""), M1494-J1494, "")</f>
        <v/>
      </c>
      <c r="Q1494" s="41" t="inlineStr">
        <is>
          <t>Matched</t>
        </is>
      </c>
      <c r="R1494" s="27" t="inlineStr">
        <is>
          <t>Deductions: Oil: ₹39,503</t>
        </is>
      </c>
    </row>
    <row r="1495">
      <c r="A1495" s="20" t="n">
        <v>1494</v>
      </c>
      <c r="B1495" s="21" t="inlineStr">
        <is>
          <t>Reyansh Agro Industries</t>
        </is>
      </c>
      <c r="C1495" s="21" t="inlineStr">
        <is>
          <t>INWDMSD27/1475 / PO:0494</t>
        </is>
      </c>
      <c r="D1495" s="20" t="inlineStr">
        <is>
          <t>26-07-2026</t>
        </is>
      </c>
      <c r="E1495" s="37" t="n">
        <v>10.63</v>
      </c>
      <c r="F1495" s="38" t="n">
        <v>106.3</v>
      </c>
      <c r="G1495" s="39" t="n">
        <v>885585.3</v>
      </c>
      <c r="H1495" s="39" t="n">
        <v>885585.3</v>
      </c>
      <c r="I1495" s="39" t="n">
        <v>41327.31400000002</v>
      </c>
      <c r="J1495" s="39">
        <f>IF(E1495&gt;0, (G1495-I1495)/E1495, "")</f>
        <v/>
      </c>
      <c r="K1495" s="39">
        <f>IF(F1495&gt;0, (G1495-I1495)/F1495, "")</f>
        <v/>
      </c>
      <c r="L1495" s="40" t="n">
        <v>39.56</v>
      </c>
      <c r="M1495" s="39">
        <f>IF(AND(ISNUMBER(L1495), L1495&gt;0), (J1495/L1495)*42, "")</f>
        <v/>
      </c>
      <c r="N1495" s="39">
        <f>IF(M1495&lt;&gt;"", M1495/10, "")</f>
        <v/>
      </c>
      <c r="O1495" s="39">
        <f>M1495</f>
        <v/>
      </c>
      <c r="P1495" s="39">
        <f>IF(AND(M1495&lt;&gt;"", J1495&lt;&gt;""), M1495-J1495, "")</f>
        <v/>
      </c>
      <c r="Q1495" s="41" t="inlineStr">
        <is>
          <t>Matched</t>
        </is>
      </c>
      <c r="R1495" s="21" t="inlineStr">
        <is>
          <t>Deductions: Oil: ₹41,327</t>
        </is>
      </c>
    </row>
    <row r="1496">
      <c r="A1496" s="26" t="n">
        <v>1495</v>
      </c>
      <c r="B1496" s="27" t="inlineStr">
        <is>
          <t>Shubham Traders</t>
        </is>
      </c>
      <c r="C1496" s="27" t="inlineStr">
        <is>
          <t>INWDMSD27/1476 / PO:0495</t>
        </is>
      </c>
      <c r="D1496" s="26" t="inlineStr">
        <is>
          <t>27-07-2026</t>
        </is>
      </c>
      <c r="E1496" s="32" t="n">
        <v>29.4</v>
      </c>
      <c r="F1496" s="33" t="n">
        <v>294</v>
      </c>
      <c r="G1496" s="34" t="n">
        <v>2461412.5</v>
      </c>
      <c r="H1496" s="34" t="n">
        <v>2461412.5</v>
      </c>
      <c r="I1496" s="34" t="n">
        <v>180315.0703571427</v>
      </c>
      <c r="J1496" s="34">
        <f>IF(E1496&gt;0, (G1496-I1496)/E1496, "")</f>
        <v/>
      </c>
      <c r="K1496" s="34">
        <f>IF(F1496&gt;0, (G1496-I1496)/F1496, "")</f>
        <v/>
      </c>
      <c r="L1496" s="35" t="n">
        <v>39.6</v>
      </c>
      <c r="M1496" s="34">
        <f>IF(AND(ISNUMBER(L1496), L1496&gt;0), (J1496/L1496)*42, "")</f>
        <v/>
      </c>
      <c r="N1496" s="34">
        <f>IF(M1496&lt;&gt;"", M1496/10, "")</f>
        <v/>
      </c>
      <c r="O1496" s="34">
        <f>M1496</f>
        <v/>
      </c>
      <c r="P1496" s="34">
        <f>IF(AND(M1496&lt;&gt;"", J1496&lt;&gt;""), M1496-J1496, "")</f>
        <v/>
      </c>
      <c r="Q1496" s="41" t="inlineStr">
        <is>
          <t>Matched</t>
        </is>
      </c>
      <c r="R1496" s="27" t="inlineStr">
        <is>
          <t>Deductions: Oil: ₹140,652, Bardana: ₹6,680, Moisture: ₹23,630</t>
        </is>
      </c>
    </row>
    <row r="1497">
      <c r="A1497" s="20" t="n">
        <v>1496</v>
      </c>
      <c r="B1497" s="21" t="inlineStr">
        <is>
          <t>Ashwinder Kumar Rajan Rai</t>
        </is>
      </c>
      <c r="C1497" s="21" t="inlineStr">
        <is>
          <t>INWDMSD27/1477 / PO:0478</t>
        </is>
      </c>
      <c r="D1497" s="20" t="inlineStr">
        <is>
          <t>27-07-2026</t>
        </is>
      </c>
      <c r="E1497" s="37" t="n">
        <v>19.98</v>
      </c>
      <c r="F1497" s="38" t="n">
        <v>199.8</v>
      </c>
      <c r="G1497" s="39" t="n">
        <v>1658755</v>
      </c>
      <c r="H1497" s="39" t="n">
        <v>1658755</v>
      </c>
      <c r="I1497" s="39" t="n">
        <v>114294.2696666667</v>
      </c>
      <c r="J1497" s="39">
        <f>IF(E1497&gt;0, (G1497-I1497)/E1497, "")</f>
        <v/>
      </c>
      <c r="K1497" s="39">
        <f>IF(F1497&gt;0, (G1497-I1497)/F1497, "")</f>
        <v/>
      </c>
      <c r="L1497" s="40" t="n">
        <v>39.73</v>
      </c>
      <c r="M1497" s="39">
        <f>IF(AND(ISNUMBER(L1497), L1497&gt;0), (J1497/L1497)*42, "")</f>
        <v/>
      </c>
      <c r="N1497" s="39">
        <f>IF(M1497&lt;&gt;"", M1497/10, "")</f>
        <v/>
      </c>
      <c r="O1497" s="39">
        <f>M1497</f>
        <v/>
      </c>
      <c r="P1497" s="39">
        <f>IF(AND(M1497&lt;&gt;"", J1497&lt;&gt;""), M1497-J1497, "")</f>
        <v/>
      </c>
      <c r="Q1497" s="41" t="inlineStr">
        <is>
          <t>Matched</t>
        </is>
      </c>
      <c r="R1497" s="21" t="inlineStr">
        <is>
          <t>Deductions: Oil: ₹91,626, Shortage: ₹415, Bardana: ₹4,670, Moisture: ₹9,289</t>
        </is>
      </c>
    </row>
    <row r="1498">
      <c r="A1498" s="26" t="n">
        <v>1497</v>
      </c>
      <c r="B1498" s="27" t="inlineStr">
        <is>
          <t>Hardik Agritrade Private Limited</t>
        </is>
      </c>
      <c r="C1498" s="27" t="inlineStr">
        <is>
          <t>INWDMSD27/1478 / PO:0460</t>
        </is>
      </c>
      <c r="D1498" s="26" t="inlineStr">
        <is>
          <t>27-07-2026</t>
        </is>
      </c>
      <c r="E1498" s="32" t="n">
        <v>9.01</v>
      </c>
      <c r="F1498" s="33" t="n">
        <v>90.09999999999999</v>
      </c>
      <c r="G1498" s="34" t="n">
        <v>726110</v>
      </c>
      <c r="H1498" s="34" t="n">
        <v>726110</v>
      </c>
      <c r="I1498" s="34" t="n">
        <v>27661.33333333336</v>
      </c>
      <c r="J1498" s="34">
        <f>IF(E1498&gt;0, (G1498-I1498)/E1498, "")</f>
        <v/>
      </c>
      <c r="K1498" s="34">
        <f>IF(F1498&gt;0, (G1498-I1498)/F1498, "")</f>
        <v/>
      </c>
      <c r="L1498" s="35" t="n">
        <v>40.19</v>
      </c>
      <c r="M1498" s="34">
        <f>IF(AND(ISNUMBER(L1498), L1498&gt;0), (J1498/L1498)*42, "")</f>
        <v/>
      </c>
      <c r="N1498" s="34">
        <f>IF(M1498&lt;&gt;"", M1498/10, "")</f>
        <v/>
      </c>
      <c r="O1498" s="34">
        <f>M1498</f>
        <v/>
      </c>
      <c r="P1498" s="34">
        <f>IF(AND(M1498&lt;&gt;"", J1498&lt;&gt;""), M1498-J1498, "")</f>
        <v/>
      </c>
      <c r="Q1498" s="41" t="inlineStr">
        <is>
          <t>Matched</t>
        </is>
      </c>
      <c r="R1498" s="27" t="inlineStr">
        <is>
          <t>Deductions: Oil: ₹27,661</t>
        </is>
      </c>
    </row>
    <row r="1499">
      <c r="A1499" s="20" t="n">
        <v>1498</v>
      </c>
      <c r="B1499" s="21" t="inlineStr">
        <is>
          <t>Hardik Agritrade Private Limited</t>
        </is>
      </c>
      <c r="C1499" s="21" t="inlineStr">
        <is>
          <t>INWDMSD27/1479 / PO:0460</t>
        </is>
      </c>
      <c r="D1499" s="20" t="inlineStr">
        <is>
          <t>27-07-2026</t>
        </is>
      </c>
      <c r="E1499" s="37" t="n">
        <v>9.01</v>
      </c>
      <c r="F1499" s="38" t="n">
        <v>90.09999999999999</v>
      </c>
      <c r="G1499" s="39" t="n">
        <v>725305</v>
      </c>
      <c r="H1499" s="39" t="n">
        <v>725305</v>
      </c>
      <c r="I1499" s="39" t="n">
        <v>30393.7333333333</v>
      </c>
      <c r="J1499" s="39">
        <f>IF(E1499&gt;0, (G1499-I1499)/E1499, "")</f>
        <v/>
      </c>
      <c r="K1499" s="39">
        <f>IF(F1499&gt;0, (G1499-I1499)/F1499, "")</f>
        <v/>
      </c>
      <c r="L1499" s="40" t="n">
        <v>40.23</v>
      </c>
      <c r="M1499" s="39">
        <f>IF(AND(ISNUMBER(L1499), L1499&gt;0), (J1499/L1499)*42, "")</f>
        <v/>
      </c>
      <c r="N1499" s="39">
        <f>IF(M1499&lt;&gt;"", M1499/10, "")</f>
        <v/>
      </c>
      <c r="O1499" s="39">
        <f>M1499</f>
        <v/>
      </c>
      <c r="P1499" s="39">
        <f>IF(AND(M1499&lt;&gt;"", J1499&lt;&gt;""), M1499-J1499, "")</f>
        <v/>
      </c>
      <c r="Q1499" s="41" t="inlineStr">
        <is>
          <t>Matched</t>
        </is>
      </c>
      <c r="R1499" s="21" t="inlineStr">
        <is>
          <t>Deductions: Oil: ₹30,394</t>
        </is>
      </c>
    </row>
    <row r="1500">
      <c r="A1500" s="26" t="n">
        <v>1499</v>
      </c>
      <c r="B1500" s="27" t="inlineStr">
        <is>
          <t>Hardik Agritrade Private Limited</t>
        </is>
      </c>
      <c r="C1500" s="27" t="inlineStr">
        <is>
          <t>INWDMSD27/1480 / PO:0460</t>
        </is>
      </c>
      <c r="D1500" s="26" t="inlineStr">
        <is>
          <t>27-07-2026</t>
        </is>
      </c>
      <c r="E1500" s="32" t="n">
        <v>8.940000000000001</v>
      </c>
      <c r="F1500" s="33" t="n">
        <v>89.40000000000001</v>
      </c>
      <c r="G1500" s="34" t="n">
        <v>720475</v>
      </c>
      <c r="H1500" s="34" t="n">
        <v>720475</v>
      </c>
      <c r="I1500" s="34" t="n">
        <v>33793.70833333331</v>
      </c>
      <c r="J1500" s="34">
        <f>IF(E1500&gt;0, (G1500-I1500)/E1500, "")</f>
        <v/>
      </c>
      <c r="K1500" s="34">
        <f>IF(F1500&gt;0, (G1500-I1500)/F1500, "")</f>
        <v/>
      </c>
      <c r="L1500" s="35" t="n">
        <v>39.89</v>
      </c>
      <c r="M1500" s="34">
        <f>IF(AND(ISNUMBER(L1500), L1500&gt;0), (J1500/L1500)*42, "")</f>
        <v/>
      </c>
      <c r="N1500" s="34">
        <f>IF(M1500&lt;&gt;"", M1500/10, "")</f>
        <v/>
      </c>
      <c r="O1500" s="34">
        <f>M1500</f>
        <v/>
      </c>
      <c r="P1500" s="34">
        <f>IF(AND(M1500&lt;&gt;"", J1500&lt;&gt;""), M1500-J1500, "")</f>
        <v/>
      </c>
      <c r="Q1500" s="41" t="inlineStr">
        <is>
          <t>Matched</t>
        </is>
      </c>
      <c r="R1500" s="27" t="inlineStr">
        <is>
          <t>Deductions: Oil: ₹33,794</t>
        </is>
      </c>
    </row>
    <row r="1501">
      <c r="A1501" s="20" t="n">
        <v>1500</v>
      </c>
      <c r="B1501" s="21" t="inlineStr">
        <is>
          <t>Hardik Agritrade Private Limited</t>
        </is>
      </c>
      <c r="C1501" s="21" t="inlineStr">
        <is>
          <t>INWDMSD27/1481 / PO:0460</t>
        </is>
      </c>
      <c r="D1501" s="20" t="inlineStr">
        <is>
          <t>27-07-2026</t>
        </is>
      </c>
      <c r="E1501" s="37" t="n">
        <v>8.970000000000001</v>
      </c>
      <c r="F1501" s="38" t="n">
        <v>89.7</v>
      </c>
      <c r="G1501" s="39" t="n">
        <v>722890</v>
      </c>
      <c r="H1501" s="39" t="n">
        <v>722890</v>
      </c>
      <c r="I1501" s="39" t="n">
        <v>33218.51666666666</v>
      </c>
      <c r="J1501" s="39">
        <f>IF(E1501&gt;0, (G1501-I1501)/E1501, "")</f>
        <v/>
      </c>
      <c r="K1501" s="39">
        <f>IF(F1501&gt;0, (G1501-I1501)/F1501, "")</f>
        <v/>
      </c>
      <c r="L1501" s="40" t="n">
        <v>39.99</v>
      </c>
      <c r="M1501" s="39">
        <f>IF(AND(ISNUMBER(L1501), L1501&gt;0), (J1501/L1501)*42, "")</f>
        <v/>
      </c>
      <c r="N1501" s="39">
        <f>IF(M1501&lt;&gt;"", M1501/10, "")</f>
        <v/>
      </c>
      <c r="O1501" s="39">
        <f>M1501</f>
        <v/>
      </c>
      <c r="P1501" s="39">
        <f>IF(AND(M1501&lt;&gt;"", J1501&lt;&gt;""), M1501-J1501, "")</f>
        <v/>
      </c>
      <c r="Q1501" s="41" t="inlineStr">
        <is>
          <t>Matched</t>
        </is>
      </c>
      <c r="R1501" s="21" t="inlineStr">
        <is>
          <t>Deductions: Oil: ₹33,219</t>
        </is>
      </c>
    </row>
    <row r="1502">
      <c r="A1502" s="26" t="n">
        <v>1501</v>
      </c>
      <c r="B1502" s="27" t="inlineStr">
        <is>
          <t>Hardik Agritrade Private Limited</t>
        </is>
      </c>
      <c r="C1502" s="27" t="inlineStr">
        <is>
          <t>INWDMSD27/1482 / PO:0460</t>
        </is>
      </c>
      <c r="D1502" s="26" t="inlineStr">
        <is>
          <t>27-07-2026</t>
        </is>
      </c>
      <c r="E1502" s="32" t="n">
        <v>8.890000000000001</v>
      </c>
      <c r="F1502" s="33" t="n">
        <v>88.90000000000001</v>
      </c>
      <c r="G1502" s="34" t="n">
        <v>716450</v>
      </c>
      <c r="H1502" s="34" t="n">
        <v>716450</v>
      </c>
      <c r="I1502" s="34" t="n">
        <v>26952.16666666664</v>
      </c>
      <c r="J1502" s="34">
        <f>IF(E1502&gt;0, (G1502-I1502)/E1502, "")</f>
        <v/>
      </c>
      <c r="K1502" s="34">
        <f>IF(F1502&gt;0, (G1502-I1502)/F1502, "")</f>
        <v/>
      </c>
      <c r="L1502" s="35" t="n">
        <v>40.02</v>
      </c>
      <c r="M1502" s="34">
        <f>IF(AND(ISNUMBER(L1502), L1502&gt;0), (J1502/L1502)*42, "")</f>
        <v/>
      </c>
      <c r="N1502" s="34">
        <f>IF(M1502&lt;&gt;"", M1502/10, "")</f>
        <v/>
      </c>
      <c r="O1502" s="34">
        <f>M1502</f>
        <v/>
      </c>
      <c r="P1502" s="34">
        <f>IF(AND(M1502&lt;&gt;"", J1502&lt;&gt;""), M1502-J1502, "")</f>
        <v/>
      </c>
      <c r="Q1502" s="41" t="inlineStr">
        <is>
          <t>Matched</t>
        </is>
      </c>
      <c r="R1502" s="27" t="inlineStr">
        <is>
          <t>Deductions: Oil: ₹26,952</t>
        </is>
      </c>
    </row>
    <row r="1503">
      <c r="A1503" s="20" t="n">
        <v>1502</v>
      </c>
      <c r="B1503" s="21" t="inlineStr">
        <is>
          <t>Hardik Agritrade Private Limited</t>
        </is>
      </c>
      <c r="C1503" s="21" t="inlineStr">
        <is>
          <t>INWDMSD27/1483 / PO:0460</t>
        </is>
      </c>
      <c r="D1503" s="20" t="inlineStr">
        <is>
          <t>27-07-2026</t>
        </is>
      </c>
      <c r="E1503" s="37" t="n">
        <v>8.959999999999999</v>
      </c>
      <c r="F1503" s="38" t="n">
        <v>89.59999999999999</v>
      </c>
      <c r="G1503" s="39" t="n">
        <v>722085</v>
      </c>
      <c r="H1503" s="39" t="n">
        <v>722085</v>
      </c>
      <c r="I1503" s="39" t="n">
        <v>22522.17500000004</v>
      </c>
      <c r="J1503" s="39">
        <f>IF(E1503&gt;0, (G1503-I1503)/E1503, "")</f>
        <v/>
      </c>
      <c r="K1503" s="39">
        <f>IF(F1503&gt;0, (G1503-I1503)/F1503, "")</f>
        <v/>
      </c>
      <c r="L1503" s="40" t="n">
        <v>40.63</v>
      </c>
      <c r="M1503" s="39">
        <f>IF(AND(ISNUMBER(L1503), L1503&gt;0), (J1503/L1503)*42, "")</f>
        <v/>
      </c>
      <c r="N1503" s="39">
        <f>IF(M1503&lt;&gt;"", M1503/10, "")</f>
        <v/>
      </c>
      <c r="O1503" s="39">
        <f>M1503</f>
        <v/>
      </c>
      <c r="P1503" s="39">
        <f>IF(AND(M1503&lt;&gt;"", J1503&lt;&gt;""), M1503-J1503, "")</f>
        <v/>
      </c>
      <c r="Q1503" s="41" t="inlineStr">
        <is>
          <t>Matched</t>
        </is>
      </c>
      <c r="R1503" s="21" t="inlineStr">
        <is>
          <t>Deductions: Oil: ₹22,522</t>
        </is>
      </c>
    </row>
    <row r="1504">
      <c r="A1504" s="26" t="n">
        <v>1503</v>
      </c>
      <c r="B1504" s="27" t="inlineStr">
        <is>
          <t>Hardik Agritrade Private Limited</t>
        </is>
      </c>
      <c r="C1504" s="27" t="inlineStr">
        <is>
          <t>INWDMSD27/1484 / PO:0460</t>
        </is>
      </c>
      <c r="D1504" s="26" t="inlineStr">
        <is>
          <t>27-07-2026</t>
        </is>
      </c>
      <c r="E1504" s="32" t="n">
        <v>9.050000000000001</v>
      </c>
      <c r="F1504" s="33" t="n">
        <v>90.5</v>
      </c>
      <c r="G1504" s="34" t="n">
        <v>729330</v>
      </c>
      <c r="H1504" s="34" t="n">
        <v>729330</v>
      </c>
      <c r="I1504" s="34" t="n">
        <v>28478.60000000001</v>
      </c>
      <c r="J1504" s="34">
        <f>IF(E1504&gt;0, (G1504-I1504)/E1504, "")</f>
        <v/>
      </c>
      <c r="K1504" s="34">
        <f>IF(F1504&gt;0, (G1504-I1504)/F1504, "")</f>
        <v/>
      </c>
      <c r="L1504" s="35" t="n">
        <v>40.26</v>
      </c>
      <c r="M1504" s="34">
        <f>IF(AND(ISNUMBER(L1504), L1504&gt;0), (J1504/L1504)*42, "")</f>
        <v/>
      </c>
      <c r="N1504" s="34">
        <f>IF(M1504&lt;&gt;"", M1504/10, "")</f>
        <v/>
      </c>
      <c r="O1504" s="34">
        <f>M1504</f>
        <v/>
      </c>
      <c r="P1504" s="34">
        <f>IF(AND(M1504&lt;&gt;"", J1504&lt;&gt;""), M1504-J1504, "")</f>
        <v/>
      </c>
      <c r="Q1504" s="41" t="inlineStr">
        <is>
          <t>Matched</t>
        </is>
      </c>
      <c r="R1504" s="27" t="inlineStr">
        <is>
          <t>Deductions: Oil: ₹28,479</t>
        </is>
      </c>
    </row>
    <row r="1505">
      <c r="A1505" s="20" t="n">
        <v>1504</v>
      </c>
      <c r="B1505" s="21" t="inlineStr">
        <is>
          <t>Hardik Agritrade Private Limited</t>
        </is>
      </c>
      <c r="C1505" s="21" t="inlineStr">
        <is>
          <t>INWDMSD27/1485 / PO:0460</t>
        </is>
      </c>
      <c r="D1505" s="20" t="inlineStr">
        <is>
          <t>27-07-2026</t>
        </is>
      </c>
      <c r="E1505" s="37" t="n">
        <v>9</v>
      </c>
      <c r="F1505" s="38" t="n">
        <v>90</v>
      </c>
      <c r="G1505" s="39" t="n">
        <v>725305</v>
      </c>
      <c r="H1505" s="39" t="n">
        <v>725305</v>
      </c>
      <c r="I1505" s="39" t="n">
        <v>34020.25833333332</v>
      </c>
      <c r="J1505" s="39">
        <f>IF(E1505&gt;0, (G1505-I1505)/E1505, "")</f>
        <v/>
      </c>
      <c r="K1505" s="39">
        <f>IF(F1505&gt;0, (G1505-I1505)/F1505, "")</f>
        <v/>
      </c>
      <c r="L1505" s="40" t="n">
        <v>39.9</v>
      </c>
      <c r="M1505" s="39">
        <f>IF(AND(ISNUMBER(L1505), L1505&gt;0), (J1505/L1505)*42, "")</f>
        <v/>
      </c>
      <c r="N1505" s="39">
        <f>IF(M1505&lt;&gt;"", M1505/10, "")</f>
        <v/>
      </c>
      <c r="O1505" s="39">
        <f>M1505</f>
        <v/>
      </c>
      <c r="P1505" s="39">
        <f>IF(AND(M1505&lt;&gt;"", J1505&lt;&gt;""), M1505-J1505, "")</f>
        <v/>
      </c>
      <c r="Q1505" s="41" t="inlineStr">
        <is>
          <t>Matched</t>
        </is>
      </c>
      <c r="R1505" s="21" t="inlineStr">
        <is>
          <t>Deductions: Oil: ₹34,020</t>
        </is>
      </c>
    </row>
    <row r="1506">
      <c r="A1506" s="26" t="n">
        <v>1505</v>
      </c>
      <c r="B1506" s="27" t="inlineStr">
        <is>
          <t>Hardik Agritrade Private Limited</t>
        </is>
      </c>
      <c r="C1506" s="27" t="inlineStr">
        <is>
          <t>INWDMSD27/1486 / PO:0460</t>
        </is>
      </c>
      <c r="D1506" s="26" t="inlineStr">
        <is>
          <t>27-07-2026</t>
        </is>
      </c>
      <c r="E1506" s="32" t="n">
        <v>9.290000000000001</v>
      </c>
      <c r="F1506" s="33" t="n">
        <v>92.90000000000001</v>
      </c>
      <c r="G1506" s="34" t="n">
        <v>748650</v>
      </c>
      <c r="H1506" s="34" t="n">
        <v>748650</v>
      </c>
      <c r="I1506" s="34" t="n">
        <v>31193.75</v>
      </c>
      <c r="J1506" s="34">
        <f>IF(E1506&gt;0, (G1506-I1506)/E1506, "")</f>
        <v/>
      </c>
      <c r="K1506" s="34">
        <f>IF(F1506&gt;0, (G1506-I1506)/F1506, "")</f>
        <v/>
      </c>
      <c r="L1506" s="35" t="n">
        <v>39.83</v>
      </c>
      <c r="M1506" s="34">
        <f>IF(AND(ISNUMBER(L1506), L1506&gt;0), (J1506/L1506)*42, "")</f>
        <v/>
      </c>
      <c r="N1506" s="34">
        <f>IF(M1506&lt;&gt;"", M1506/10, "")</f>
        <v/>
      </c>
      <c r="O1506" s="34">
        <f>M1506</f>
        <v/>
      </c>
      <c r="P1506" s="34">
        <f>IF(AND(M1506&lt;&gt;"", J1506&lt;&gt;""), M1506-J1506, "")</f>
        <v/>
      </c>
      <c r="Q1506" s="41" t="inlineStr">
        <is>
          <t>Matched</t>
        </is>
      </c>
      <c r="R1506" s="27" t="inlineStr">
        <is>
          <t>Deductions: Oil: ₹31,194</t>
        </is>
      </c>
    </row>
    <row r="1507">
      <c r="A1507" s="20" t="n">
        <v>1506</v>
      </c>
      <c r="B1507" s="21" t="inlineStr">
        <is>
          <t>Hardik Agritrade Private Limited</t>
        </is>
      </c>
      <c r="C1507" s="21" t="inlineStr">
        <is>
          <t>INWDMSD27/1487 / PO:0460</t>
        </is>
      </c>
      <c r="D1507" s="20" t="inlineStr">
        <is>
          <t>27-07-2026</t>
        </is>
      </c>
      <c r="E1507" s="37" t="n">
        <v>9.09</v>
      </c>
      <c r="F1507" s="38" t="n">
        <v>90.90000000000001</v>
      </c>
      <c r="G1507" s="39" t="n">
        <v>732550</v>
      </c>
      <c r="H1507" s="39" t="n">
        <v>732550</v>
      </c>
      <c r="I1507" s="39" t="n">
        <v>31220.58333333332</v>
      </c>
      <c r="J1507" s="39">
        <f>IF(E1507&gt;0, (G1507-I1507)/E1507, "")</f>
        <v/>
      </c>
      <c r="K1507" s="39">
        <f>IF(F1507&gt;0, (G1507-I1507)/F1507, "")</f>
        <v/>
      </c>
      <c r="L1507" s="40" t="n">
        <v>40.08</v>
      </c>
      <c r="M1507" s="39">
        <f>IF(AND(ISNUMBER(L1507), L1507&gt;0), (J1507/L1507)*42, "")</f>
        <v/>
      </c>
      <c r="N1507" s="39">
        <f>IF(M1507&lt;&gt;"", M1507/10, "")</f>
        <v/>
      </c>
      <c r="O1507" s="39">
        <f>M1507</f>
        <v/>
      </c>
      <c r="P1507" s="39">
        <f>IF(AND(M1507&lt;&gt;"", J1507&lt;&gt;""), M1507-J1507, "")</f>
        <v/>
      </c>
      <c r="Q1507" s="41" t="inlineStr">
        <is>
          <t>Matched</t>
        </is>
      </c>
      <c r="R1507" s="21" t="inlineStr">
        <is>
          <t>Deductions: Oil: ₹31,221</t>
        </is>
      </c>
    </row>
    <row r="1508">
      <c r="A1508" s="26" t="n">
        <v>1507</v>
      </c>
      <c r="B1508" s="27" t="inlineStr">
        <is>
          <t>Hardik Agritrade Private Limited</t>
        </is>
      </c>
      <c r="C1508" s="27" t="inlineStr">
        <is>
          <t>INWDMSD27/1488 / PO:0459</t>
        </is>
      </c>
      <c r="D1508" s="26" t="inlineStr">
        <is>
          <t>27-07-2026</t>
        </is>
      </c>
      <c r="E1508" s="32" t="n">
        <v>8.99</v>
      </c>
      <c r="F1508" s="33" t="n">
        <v>89.90000000000001</v>
      </c>
      <c r="G1508" s="34" t="n">
        <v>724500</v>
      </c>
      <c r="H1508" s="34" t="n">
        <v>724500</v>
      </c>
      <c r="I1508" s="34" t="n">
        <v>33292.49999999999</v>
      </c>
      <c r="J1508" s="34">
        <f>IF(E1508&gt;0, (G1508-I1508)/E1508, "")</f>
        <v/>
      </c>
      <c r="K1508" s="34">
        <f>IF(F1508&gt;0, (G1508-I1508)/F1508, "")</f>
        <v/>
      </c>
      <c r="L1508" s="35" t="n">
        <v>39.81</v>
      </c>
      <c r="M1508" s="34">
        <f>IF(AND(ISNUMBER(L1508), L1508&gt;0), (J1508/L1508)*42, "")</f>
        <v/>
      </c>
      <c r="N1508" s="34">
        <f>IF(M1508&lt;&gt;"", M1508/10, "")</f>
        <v/>
      </c>
      <c r="O1508" s="34">
        <f>M1508</f>
        <v/>
      </c>
      <c r="P1508" s="34">
        <f>IF(AND(M1508&lt;&gt;"", J1508&lt;&gt;""), M1508-J1508, "")</f>
        <v/>
      </c>
      <c r="Q1508" s="41" t="inlineStr">
        <is>
          <t>Matched</t>
        </is>
      </c>
      <c r="R1508" s="27" t="inlineStr">
        <is>
          <t>Deductions: Oil: ₹33,292</t>
        </is>
      </c>
    </row>
    <row r="1509">
      <c r="A1509" s="20" t="n">
        <v>1508</v>
      </c>
      <c r="B1509" s="21" t="inlineStr">
        <is>
          <t>Hardik Agritrade Private Limited</t>
        </is>
      </c>
      <c r="C1509" s="21" t="inlineStr">
        <is>
          <t>INWDMSD27/1489 / PO:0459</t>
        </is>
      </c>
      <c r="D1509" s="20" t="inlineStr">
        <is>
          <t>27-07-2026</t>
        </is>
      </c>
      <c r="E1509" s="37" t="n">
        <v>9.01</v>
      </c>
      <c r="F1509" s="38" t="n">
        <v>90.09999999999999</v>
      </c>
      <c r="G1509" s="39" t="n">
        <v>726110</v>
      </c>
      <c r="H1509" s="39" t="n">
        <v>726110</v>
      </c>
      <c r="I1509" s="39" t="n">
        <v>43047.95000000003</v>
      </c>
      <c r="J1509" s="39">
        <f>IF(E1509&gt;0, (G1509-I1509)/E1509, "")</f>
        <v/>
      </c>
      <c r="K1509" s="39">
        <f>IF(F1509&gt;0, (G1509-I1509)/F1509, "")</f>
        <v/>
      </c>
      <c r="L1509" s="40" t="n">
        <v>39.45</v>
      </c>
      <c r="M1509" s="39">
        <f>IF(AND(ISNUMBER(L1509), L1509&gt;0), (J1509/L1509)*42, "")</f>
        <v/>
      </c>
      <c r="N1509" s="39">
        <f>IF(M1509&lt;&gt;"", M1509/10, "")</f>
        <v/>
      </c>
      <c r="O1509" s="39">
        <f>M1509</f>
        <v/>
      </c>
      <c r="P1509" s="39">
        <f>IF(AND(M1509&lt;&gt;"", J1509&lt;&gt;""), M1509-J1509, "")</f>
        <v/>
      </c>
      <c r="Q1509" s="41" t="inlineStr">
        <is>
          <t>Matched</t>
        </is>
      </c>
      <c r="R1509" s="21" t="inlineStr">
        <is>
          <t>Deductions: Oil: ₹43,048</t>
        </is>
      </c>
    </row>
    <row r="1510">
      <c r="A1510" s="26" t="n">
        <v>1509</v>
      </c>
      <c r="B1510" s="27" t="inlineStr">
        <is>
          <t>Hardik Agritrade Private Limited</t>
        </is>
      </c>
      <c r="C1510" s="27" t="inlineStr">
        <is>
          <t>INWDMSD27/1490 / PO:0459</t>
        </is>
      </c>
      <c r="D1510" s="26" t="inlineStr">
        <is>
          <t>27-07-2026</t>
        </is>
      </c>
      <c r="E1510" s="32" t="n">
        <v>9.02</v>
      </c>
      <c r="F1510" s="33" t="n">
        <v>90.2</v>
      </c>
      <c r="G1510" s="34" t="n">
        <v>726110</v>
      </c>
      <c r="H1510" s="34" t="n">
        <v>726110</v>
      </c>
      <c r="I1510" s="34" t="n">
        <v>27142.68333333334</v>
      </c>
      <c r="J1510" s="34">
        <f>IF(E1510&gt;0, (G1510-I1510)/E1510, "")</f>
        <v/>
      </c>
      <c r="K1510" s="34">
        <f>IF(F1510&gt;0, (G1510-I1510)/F1510, "")</f>
        <v/>
      </c>
      <c r="L1510" s="35" t="n">
        <v>39.94</v>
      </c>
      <c r="M1510" s="34">
        <f>IF(AND(ISNUMBER(L1510), L1510&gt;0), (J1510/L1510)*42, "")</f>
        <v/>
      </c>
      <c r="N1510" s="34">
        <f>IF(M1510&lt;&gt;"", M1510/10, "")</f>
        <v/>
      </c>
      <c r="O1510" s="34">
        <f>M1510</f>
        <v/>
      </c>
      <c r="P1510" s="34">
        <f>IF(AND(M1510&lt;&gt;"", J1510&lt;&gt;""), M1510-J1510, "")</f>
        <v/>
      </c>
      <c r="Q1510" s="41" t="inlineStr">
        <is>
          <t>Matched</t>
        </is>
      </c>
      <c r="R1510" s="27" t="inlineStr">
        <is>
          <t>Deductions: Oil: ₹27,143</t>
        </is>
      </c>
    </row>
    <row r="1511">
      <c r="A1511" s="20" t="n">
        <v>1510</v>
      </c>
      <c r="B1511" s="21" t="inlineStr">
        <is>
          <t>Hardik Agritrade Private Limited</t>
        </is>
      </c>
      <c r="C1511" s="21" t="inlineStr">
        <is>
          <t>INWDMSD27/1491 / PO:0459</t>
        </is>
      </c>
      <c r="D1511" s="20" t="inlineStr">
        <is>
          <t>27-07-2026</t>
        </is>
      </c>
      <c r="E1511" s="37" t="n">
        <v>9.040000000000001</v>
      </c>
      <c r="F1511" s="38" t="n">
        <v>90.40000000000001</v>
      </c>
      <c r="G1511" s="39" t="n">
        <v>728525</v>
      </c>
      <c r="H1511" s="39" t="n">
        <v>728525</v>
      </c>
      <c r="I1511" s="39" t="n">
        <v>11968.62499999996</v>
      </c>
      <c r="J1511" s="39">
        <f>IF(E1511&gt;0, (G1511-I1511)/E1511, "")</f>
        <v/>
      </c>
      <c r="K1511" s="39">
        <f>IF(F1511&gt;0, (G1511-I1511)/F1511, "")</f>
        <v/>
      </c>
      <c r="L1511" s="40" t="n">
        <v>41.16</v>
      </c>
      <c r="M1511" s="39">
        <f>IF(AND(ISNUMBER(L1511), L1511&gt;0), (J1511/L1511)*42, "")</f>
        <v/>
      </c>
      <c r="N1511" s="39">
        <f>IF(M1511&lt;&gt;"", M1511/10, "")</f>
        <v/>
      </c>
      <c r="O1511" s="39">
        <f>M1511</f>
        <v/>
      </c>
      <c r="P1511" s="39">
        <f>IF(AND(M1511&lt;&gt;"", J1511&lt;&gt;""), M1511-J1511, "")</f>
        <v/>
      </c>
      <c r="Q1511" s="41" t="inlineStr">
        <is>
          <t>Matched</t>
        </is>
      </c>
      <c r="R1511" s="21" t="inlineStr">
        <is>
          <t>Deductions: Oil: ₹11,969</t>
        </is>
      </c>
    </row>
    <row r="1512">
      <c r="A1512" s="26" t="n">
        <v>1511</v>
      </c>
      <c r="B1512" s="27" t="inlineStr">
        <is>
          <t>Hardik Agritrade Private Limited</t>
        </is>
      </c>
      <c r="C1512" s="27" t="inlineStr">
        <is>
          <t>INWDMSD27/1492 / PO:0459</t>
        </is>
      </c>
      <c r="D1512" s="26" t="inlineStr">
        <is>
          <t>27-07-2026</t>
        </is>
      </c>
      <c r="E1512" s="32" t="n">
        <v>9.129999999999999</v>
      </c>
      <c r="F1512" s="33" t="n">
        <v>91.3</v>
      </c>
      <c r="G1512" s="34" t="n">
        <v>734965</v>
      </c>
      <c r="H1512" s="34" t="n">
        <v>734965</v>
      </c>
      <c r="I1512" s="34" t="n">
        <v>22223.94166666672</v>
      </c>
      <c r="J1512" s="34">
        <f>IF(E1512&gt;0, (G1512-I1512)/E1512, "")</f>
        <v/>
      </c>
      <c r="K1512" s="34">
        <f>IF(F1512&gt;0, (G1512-I1512)/F1512, "")</f>
        <v/>
      </c>
      <c r="L1512" s="35" t="n">
        <v>40.35</v>
      </c>
      <c r="M1512" s="34">
        <f>IF(AND(ISNUMBER(L1512), L1512&gt;0), (J1512/L1512)*42, "")</f>
        <v/>
      </c>
      <c r="N1512" s="34">
        <f>IF(M1512&lt;&gt;"", M1512/10, "")</f>
        <v/>
      </c>
      <c r="O1512" s="34">
        <f>M1512</f>
        <v/>
      </c>
      <c r="P1512" s="34">
        <f>IF(AND(M1512&lt;&gt;"", J1512&lt;&gt;""), M1512-J1512, "")</f>
        <v/>
      </c>
      <c r="Q1512" s="41" t="inlineStr">
        <is>
          <t>Matched</t>
        </is>
      </c>
      <c r="R1512" s="27" t="inlineStr">
        <is>
          <t>Deductions: Oil: ₹22,224</t>
        </is>
      </c>
    </row>
    <row r="1513">
      <c r="A1513" s="20" t="n">
        <v>1512</v>
      </c>
      <c r="B1513" s="21" t="inlineStr">
        <is>
          <t>Pem Raj Tara Chand</t>
        </is>
      </c>
      <c r="C1513" s="21" t="inlineStr">
        <is>
          <t>INWDMSD27/1493 / PO:0490</t>
        </is>
      </c>
      <c r="D1513" s="20" t="inlineStr">
        <is>
          <t>28-07-2026</t>
        </is>
      </c>
      <c r="E1513" s="37" t="n">
        <v>31.28</v>
      </c>
      <c r="F1513" s="38" t="n">
        <v>312.8</v>
      </c>
      <c r="G1513" s="39" t="n">
        <v>2605089.5</v>
      </c>
      <c r="H1513" s="39" t="n">
        <v>2605089.5</v>
      </c>
      <c r="I1513" s="39" t="n">
        <v>111026.4334523809</v>
      </c>
      <c r="J1513" s="39">
        <f>IF(E1513&gt;0, (G1513-I1513)/E1513, "")</f>
        <v/>
      </c>
      <c r="K1513" s="39">
        <f>IF(F1513&gt;0, (G1513-I1513)/F1513, "")</f>
        <v/>
      </c>
      <c r="L1513" s="40" t="n">
        <v>40.29</v>
      </c>
      <c r="M1513" s="39">
        <f>IF(AND(ISNUMBER(L1513), L1513&gt;0), (J1513/L1513)*42, "")</f>
        <v/>
      </c>
      <c r="N1513" s="39">
        <f>IF(M1513&lt;&gt;"", M1513/10, "")</f>
        <v/>
      </c>
      <c r="O1513" s="39">
        <f>M1513</f>
        <v/>
      </c>
      <c r="P1513" s="39">
        <f>IF(AND(M1513&lt;&gt;"", J1513&lt;&gt;""), M1513-J1513, "")</f>
        <v/>
      </c>
      <c r="Q1513" s="41" t="inlineStr">
        <is>
          <t>Matched</t>
        </is>
      </c>
      <c r="R1513" s="21" t="inlineStr">
        <is>
          <t>Deductions: Oil: ₹111,026</t>
        </is>
      </c>
    </row>
    <row r="1514">
      <c r="A1514" s="26" t="n">
        <v>1513</v>
      </c>
      <c r="B1514" s="27" t="inlineStr">
        <is>
          <t>Shubham Traders</t>
        </is>
      </c>
      <c r="C1514" s="27" t="inlineStr">
        <is>
          <t>INWDMSD27/1494 / PO:0497</t>
        </is>
      </c>
      <c r="D1514" s="26" t="inlineStr">
        <is>
          <t>28-07-2026</t>
        </is>
      </c>
      <c r="E1514" s="32" t="n">
        <v>30.77</v>
      </c>
      <c r="F1514" s="33" t="n">
        <v>307.7</v>
      </c>
      <c r="G1514" s="34" t="n">
        <v>2570547.5</v>
      </c>
      <c r="H1514" s="34" t="n">
        <v>2570547.5</v>
      </c>
      <c r="I1514" s="34" t="n">
        <v>202156.908559524</v>
      </c>
      <c r="J1514" s="34">
        <f>IF(E1514&gt;0, (G1514-I1514)/E1514, "")</f>
        <v/>
      </c>
      <c r="K1514" s="34">
        <f>IF(F1514&gt;0, (G1514-I1514)/F1514, "")</f>
        <v/>
      </c>
      <c r="L1514" s="35" t="n">
        <v>39.41</v>
      </c>
      <c r="M1514" s="34">
        <f>IF(AND(ISNUMBER(L1514), L1514&gt;0), (J1514/L1514)*42, "")</f>
        <v/>
      </c>
      <c r="N1514" s="34">
        <f>IF(M1514&lt;&gt;"", M1514/10, "")</f>
        <v/>
      </c>
      <c r="O1514" s="34">
        <f>M1514</f>
        <v/>
      </c>
      <c r="P1514" s="34">
        <f>IF(AND(M1514&lt;&gt;"", J1514&lt;&gt;""), M1514-J1514, "")</f>
        <v/>
      </c>
      <c r="Q1514" s="41" t="inlineStr">
        <is>
          <t>Matched</t>
        </is>
      </c>
      <c r="R1514" s="27" t="inlineStr">
        <is>
          <t>Deductions: Oil: ₹160,965, Shortage: ₹1,252, Bardana: ₹6,265, Moisture: ₹20,821</t>
        </is>
      </c>
    </row>
    <row r="1515">
      <c r="A1515" s="20" t="n">
        <v>1514</v>
      </c>
      <c r="B1515" s="21" t="inlineStr">
        <is>
          <t>Reyansh Agro Industries</t>
        </is>
      </c>
      <c r="C1515" s="21" t="inlineStr">
        <is>
          <t>INWDMSD27/1495 / PO:0493</t>
        </is>
      </c>
      <c r="D1515" s="20" t="inlineStr">
        <is>
          <t>28-07-2026</t>
        </is>
      </c>
      <c r="E1515" s="37" t="n">
        <v>30.75</v>
      </c>
      <c r="F1515" s="38" t="n">
        <v>307.5</v>
      </c>
      <c r="G1515" s="39" t="n">
        <v>2556607.5</v>
      </c>
      <c r="H1515" s="39" t="n">
        <v>2556607.5</v>
      </c>
      <c r="I1515" s="39" t="n">
        <v>94350.99107142839</v>
      </c>
      <c r="J1515" s="39">
        <f>IF(E1515&gt;0, (G1515-I1515)/E1515, "")</f>
        <v/>
      </c>
      <c r="K1515" s="39">
        <f>IF(F1515&gt;0, (G1515-I1515)/F1515, "")</f>
        <v/>
      </c>
      <c r="L1515" s="40" t="n">
        <v>39.97</v>
      </c>
      <c r="M1515" s="39">
        <f>IF(AND(ISNUMBER(L1515), L1515&gt;0), (J1515/L1515)*42, "")</f>
        <v/>
      </c>
      <c r="N1515" s="39">
        <f>IF(M1515&lt;&gt;"", M1515/10, "")</f>
        <v/>
      </c>
      <c r="O1515" s="39">
        <f>M1515</f>
        <v/>
      </c>
      <c r="P1515" s="39">
        <f>IF(AND(M1515&lt;&gt;"", J1515&lt;&gt;""), M1515-J1515, "")</f>
        <v/>
      </c>
      <c r="Q1515" s="41" t="inlineStr">
        <is>
          <t>Matched</t>
        </is>
      </c>
      <c r="R1515" s="21" t="inlineStr">
        <is>
          <t>Deductions: Oil: ₹94,351</t>
        </is>
      </c>
    </row>
    <row r="1516">
      <c r="A1516" s="26" t="n">
        <v>1515</v>
      </c>
      <c r="B1516" s="27" t="inlineStr">
        <is>
          <t>Ashwinder Kumar Rajan Rai</t>
        </is>
      </c>
      <c r="C1516" s="27" t="inlineStr">
        <is>
          <t>INWDMSD27/1496 / PO:0496</t>
        </is>
      </c>
      <c r="D1516" s="26" t="inlineStr">
        <is>
          <t>28-07-2026</t>
        </is>
      </c>
      <c r="E1516" s="32" t="n">
        <v>25.5</v>
      </c>
      <c r="F1516" s="33" t="n">
        <v>255</v>
      </c>
      <c r="G1516" s="34" t="n">
        <v>2132590</v>
      </c>
      <c r="H1516" s="34" t="n">
        <v>2132590</v>
      </c>
      <c r="I1516" s="34" t="n">
        <v>164747.5376666668</v>
      </c>
      <c r="J1516" s="34">
        <f>IF(E1516&gt;0, (G1516-I1516)/E1516, "")</f>
        <v/>
      </c>
      <c r="K1516" s="34">
        <f>IF(F1516&gt;0, (G1516-I1516)/F1516, "")</f>
        <v/>
      </c>
      <c r="L1516" s="35" t="n">
        <v>39.62</v>
      </c>
      <c r="M1516" s="34">
        <f>IF(AND(ISNUMBER(L1516), L1516&gt;0), (J1516/L1516)*42, "")</f>
        <v/>
      </c>
      <c r="N1516" s="34">
        <f>IF(M1516&lt;&gt;"", M1516/10, "")</f>
        <v/>
      </c>
      <c r="O1516" s="34">
        <f>M1516</f>
        <v/>
      </c>
      <c r="P1516" s="34">
        <f>IF(AND(M1516&lt;&gt;"", J1516&lt;&gt;""), M1516-J1516, "")</f>
        <v/>
      </c>
      <c r="Q1516" s="41" t="inlineStr">
        <is>
          <t>Matched</t>
        </is>
      </c>
      <c r="R1516" s="27" t="inlineStr">
        <is>
          <t>Deductions: Oil: ₹120,847, Shortage: ₹3,340, Bardana: ₹4,520, Moisture: ₹21,113</t>
        </is>
      </c>
    </row>
    <row r="1517">
      <c r="A1517" s="20" t="n">
        <v>1516</v>
      </c>
      <c r="B1517" s="21" t="inlineStr">
        <is>
          <t>Reyansh Agro Industries</t>
        </is>
      </c>
      <c r="C1517" s="21" t="inlineStr">
        <is>
          <t>INWDMSD27/1497 / PO:0494</t>
        </is>
      </c>
      <c r="D1517" s="20" t="inlineStr">
        <is>
          <t>28-07-2026</t>
        </is>
      </c>
      <c r="E1517" s="37" t="n">
        <v>9.140000000000001</v>
      </c>
      <c r="F1517" s="38" t="n">
        <v>91.40000000000001</v>
      </c>
      <c r="G1517" s="39" t="n">
        <v>761453.4</v>
      </c>
      <c r="H1517" s="39" t="n">
        <v>761453.4</v>
      </c>
      <c r="I1517" s="39" t="n">
        <v>38616.56528571434</v>
      </c>
      <c r="J1517" s="39">
        <f>IF(E1517&gt;0, (G1517-I1517)/E1517, "")</f>
        <v/>
      </c>
      <c r="K1517" s="39">
        <f>IF(F1517&gt;0, (G1517-I1517)/F1517, "")</f>
        <v/>
      </c>
      <c r="L1517" s="40" t="n">
        <v>39.6</v>
      </c>
      <c r="M1517" s="39">
        <f>IF(AND(ISNUMBER(L1517), L1517&gt;0), (J1517/L1517)*42, "")</f>
        <v/>
      </c>
      <c r="N1517" s="39">
        <f>IF(M1517&lt;&gt;"", M1517/10, "")</f>
        <v/>
      </c>
      <c r="O1517" s="39">
        <f>M1517</f>
        <v/>
      </c>
      <c r="P1517" s="39">
        <f>IF(AND(M1517&lt;&gt;"", J1517&lt;&gt;""), M1517-J1517, "")</f>
        <v/>
      </c>
      <c r="Q1517" s="41" t="inlineStr">
        <is>
          <t>Matched</t>
        </is>
      </c>
      <c r="R1517" s="21" t="inlineStr">
        <is>
          <t>Deductions: Oil: ₹38,617</t>
        </is>
      </c>
    </row>
    <row r="1518">
      <c r="A1518" s="26" t="n">
        <v>1517</v>
      </c>
      <c r="B1518" s="27" t="inlineStr">
        <is>
          <t>Reyansh Agro Industries</t>
        </is>
      </c>
      <c r="C1518" s="27" t="inlineStr">
        <is>
          <t>INWDMSD27/1498 / PO:0494</t>
        </is>
      </c>
      <c r="D1518" s="26" t="inlineStr">
        <is>
          <t>28-07-2026</t>
        </is>
      </c>
      <c r="E1518" s="32" t="n">
        <v>9.309999999999999</v>
      </c>
      <c r="F1518" s="33" t="n">
        <v>93.09999999999999</v>
      </c>
      <c r="G1518" s="34" t="n">
        <v>775616.1</v>
      </c>
      <c r="H1518" s="34" t="n">
        <v>775616.1</v>
      </c>
      <c r="I1518" s="34" t="n">
        <v>40812.18050000002</v>
      </c>
      <c r="J1518" s="34">
        <f>IF(E1518&gt;0, (G1518-I1518)/E1518, "")</f>
        <v/>
      </c>
      <c r="K1518" s="34">
        <f>IF(F1518&gt;0, (G1518-I1518)/F1518, "")</f>
        <v/>
      </c>
      <c r="L1518" s="35" t="n">
        <v>39.44</v>
      </c>
      <c r="M1518" s="34">
        <f>IF(AND(ISNUMBER(L1518), L1518&gt;0), (J1518/L1518)*42, "")</f>
        <v/>
      </c>
      <c r="N1518" s="34">
        <f>IF(M1518&lt;&gt;"", M1518/10, "")</f>
        <v/>
      </c>
      <c r="O1518" s="34">
        <f>M1518</f>
        <v/>
      </c>
      <c r="P1518" s="34">
        <f>IF(AND(M1518&lt;&gt;"", J1518&lt;&gt;""), M1518-J1518, "")</f>
        <v/>
      </c>
      <c r="Q1518" s="41" t="inlineStr">
        <is>
          <t>Matched</t>
        </is>
      </c>
      <c r="R1518" s="27" t="inlineStr">
        <is>
          <t>Deductions: Oil: ₹40,812</t>
        </is>
      </c>
    </row>
    <row r="1519">
      <c r="A1519" s="20" t="n">
        <v>1518</v>
      </c>
      <c r="B1519" s="21" t="inlineStr">
        <is>
          <t>Reyansh Agro Industries</t>
        </is>
      </c>
      <c r="C1519" s="21" t="inlineStr">
        <is>
          <t>INWDMSD27/1499 / PO:0494</t>
        </is>
      </c>
      <c r="D1519" s="20" t="inlineStr">
        <is>
          <t>28-07-2026</t>
        </is>
      </c>
      <c r="E1519" s="37" t="n">
        <v>9.23</v>
      </c>
      <c r="F1519" s="38" t="n">
        <v>92.3</v>
      </c>
      <c r="G1519" s="39" t="n">
        <v>768118.2</v>
      </c>
      <c r="H1519" s="39" t="n">
        <v>768118.2</v>
      </c>
      <c r="I1519" s="39" t="n">
        <v>30358.95742857136</v>
      </c>
      <c r="J1519" s="39">
        <f>IF(E1519&gt;0, (G1519-I1519)/E1519, "")</f>
        <v/>
      </c>
      <c r="K1519" s="39">
        <f>IF(F1519&gt;0, (G1519-I1519)/F1519, "")</f>
        <v/>
      </c>
      <c r="L1519" s="40" t="n">
        <v>40.15</v>
      </c>
      <c r="M1519" s="39">
        <f>IF(AND(ISNUMBER(L1519), L1519&gt;0), (J1519/L1519)*42, "")</f>
        <v/>
      </c>
      <c r="N1519" s="39">
        <f>IF(M1519&lt;&gt;"", M1519/10, "")</f>
        <v/>
      </c>
      <c r="O1519" s="39">
        <f>M1519</f>
        <v/>
      </c>
      <c r="P1519" s="39">
        <f>IF(AND(M1519&lt;&gt;"", J1519&lt;&gt;""), M1519-J1519, "")</f>
        <v/>
      </c>
      <c r="Q1519" s="41" t="inlineStr">
        <is>
          <t>Matched</t>
        </is>
      </c>
      <c r="R1519" s="21" t="inlineStr">
        <is>
          <t>Deductions: Oil: ₹30,359</t>
        </is>
      </c>
    </row>
    <row r="1520">
      <c r="A1520" s="26" t="n">
        <v>1519</v>
      </c>
      <c r="B1520" s="27" t="inlineStr">
        <is>
          <t>Reyansh Agro Industries</t>
        </is>
      </c>
      <c r="C1520" s="27" t="inlineStr">
        <is>
          <t>INWDMSD27/1500 / PO:0494</t>
        </is>
      </c>
      <c r="D1520" s="26" t="inlineStr">
        <is>
          <t>28-07-2026</t>
        </is>
      </c>
      <c r="E1520" s="32" t="n">
        <v>9.220000000000001</v>
      </c>
      <c r="F1520" s="33" t="n">
        <v>92.2</v>
      </c>
      <c r="G1520" s="34" t="n">
        <v>769784.4</v>
      </c>
      <c r="H1520" s="34" t="n">
        <v>769784.4</v>
      </c>
      <c r="I1520" s="34" t="n">
        <v>35556.70799999996</v>
      </c>
      <c r="J1520" s="34">
        <f>IF(E1520&gt;0, (G1520-I1520)/E1520, "")</f>
        <v/>
      </c>
      <c r="K1520" s="34">
        <f>IF(F1520&gt;0, (G1520-I1520)/F1520, "")</f>
        <v/>
      </c>
      <c r="L1520" s="35" t="n">
        <v>39.84</v>
      </c>
      <c r="M1520" s="34">
        <f>IF(AND(ISNUMBER(L1520), L1520&gt;0), (J1520/L1520)*42, "")</f>
        <v/>
      </c>
      <c r="N1520" s="34">
        <f>IF(M1520&lt;&gt;"", M1520/10, "")</f>
        <v/>
      </c>
      <c r="O1520" s="34">
        <f>M1520</f>
        <v/>
      </c>
      <c r="P1520" s="34">
        <f>IF(AND(M1520&lt;&gt;"", J1520&lt;&gt;""), M1520-J1520, "")</f>
        <v/>
      </c>
      <c r="Q1520" s="41" t="inlineStr">
        <is>
          <t>Matched</t>
        </is>
      </c>
      <c r="R1520" s="27" t="inlineStr">
        <is>
          <t>Deductions: Oil: ₹35,557</t>
        </is>
      </c>
    </row>
    <row r="1521">
      <c r="A1521" s="20" t="n">
        <v>1520</v>
      </c>
      <c r="B1521" s="21" t="inlineStr">
        <is>
          <t>Reyansh Agro Industries</t>
        </is>
      </c>
      <c r="C1521" s="21" t="inlineStr">
        <is>
          <t>INWDMSD27/1501 / PO:0494</t>
        </is>
      </c>
      <c r="D1521" s="20" t="inlineStr">
        <is>
          <t>28-07-2026</t>
        </is>
      </c>
      <c r="E1521" s="37" t="n">
        <v>9.459999999999999</v>
      </c>
      <c r="F1521" s="38" t="n">
        <v>94.59999999999999</v>
      </c>
      <c r="G1521" s="39" t="n">
        <v>787279.5</v>
      </c>
      <c r="H1521" s="39" t="n">
        <v>787279.5</v>
      </c>
      <c r="I1521" s="39" t="n">
        <v>37864.39500000006</v>
      </c>
      <c r="J1521" s="39">
        <f>IF(E1521&gt;0, (G1521-I1521)/E1521, "")</f>
        <v/>
      </c>
      <c r="K1521" s="39">
        <f>IF(F1521&gt;0, (G1521-I1521)/F1521, "")</f>
        <v/>
      </c>
      <c r="L1521" s="40" t="n">
        <v>39.66</v>
      </c>
      <c r="M1521" s="39">
        <f>IF(AND(ISNUMBER(L1521), L1521&gt;0), (J1521/L1521)*42, "")</f>
        <v/>
      </c>
      <c r="N1521" s="39">
        <f>IF(M1521&lt;&gt;"", M1521/10, "")</f>
        <v/>
      </c>
      <c r="O1521" s="39">
        <f>M1521</f>
        <v/>
      </c>
      <c r="P1521" s="39">
        <f>IF(AND(M1521&lt;&gt;"", J1521&lt;&gt;""), M1521-J1521, "")</f>
        <v/>
      </c>
      <c r="Q1521" s="41" t="inlineStr">
        <is>
          <t>Matched</t>
        </is>
      </c>
      <c r="R1521" s="21" t="inlineStr">
        <is>
          <t>Deductions: Oil: ₹37,864</t>
        </is>
      </c>
    </row>
    <row r="1522">
      <c r="A1522" s="26" t="n">
        <v>1521</v>
      </c>
      <c r="B1522" s="27" t="inlineStr">
        <is>
          <t>Reyansh Agro Industries</t>
        </is>
      </c>
      <c r="C1522" s="27" t="inlineStr">
        <is>
          <t>INWDMSD27/1502 / PO:0494</t>
        </is>
      </c>
      <c r="D1522" s="26" t="inlineStr">
        <is>
          <t>28-07-2026</t>
        </is>
      </c>
      <c r="E1522" s="32" t="n">
        <v>9.129999999999999</v>
      </c>
      <c r="F1522" s="33" t="n">
        <v>91.3</v>
      </c>
      <c r="G1522" s="34" t="n">
        <v>760620.3</v>
      </c>
      <c r="H1522" s="34" t="n">
        <v>760620.3</v>
      </c>
      <c r="I1522" s="34" t="n">
        <v>30424.812</v>
      </c>
      <c r="J1522" s="34">
        <f>IF(E1522&gt;0, (G1522-I1522)/E1522, "")</f>
        <v/>
      </c>
      <c r="K1522" s="34">
        <f>IF(F1522&gt;0, (G1522-I1522)/F1522, "")</f>
        <v/>
      </c>
      <c r="L1522" s="35" t="n">
        <v>40.18</v>
      </c>
      <c r="M1522" s="34">
        <f>IF(AND(ISNUMBER(L1522), L1522&gt;0), (J1522/L1522)*42, "")</f>
        <v/>
      </c>
      <c r="N1522" s="34">
        <f>IF(M1522&lt;&gt;"", M1522/10, "")</f>
        <v/>
      </c>
      <c r="O1522" s="34">
        <f>M1522</f>
        <v/>
      </c>
      <c r="P1522" s="34">
        <f>IF(AND(M1522&lt;&gt;"", J1522&lt;&gt;""), M1522-J1522, "")</f>
        <v/>
      </c>
      <c r="Q1522" s="41" t="inlineStr">
        <is>
          <t>Matched</t>
        </is>
      </c>
      <c r="R1522" s="27" t="inlineStr">
        <is>
          <t>Deductions: Oil: ₹30,425</t>
        </is>
      </c>
    </row>
    <row r="1523">
      <c r="A1523" s="20" t="n">
        <v>1522</v>
      </c>
      <c r="B1523" s="21" t="inlineStr">
        <is>
          <t>Reyansh Agro Industries</t>
        </is>
      </c>
      <c r="C1523" s="21" t="inlineStr">
        <is>
          <t>INWDMSD27/1503 / PO:0494</t>
        </is>
      </c>
      <c r="D1523" s="20" t="inlineStr">
        <is>
          <t>28-07-2026</t>
        </is>
      </c>
      <c r="E1523" s="37" t="n">
        <v>9.18</v>
      </c>
      <c r="F1523" s="38" t="n">
        <v>91.8</v>
      </c>
      <c r="G1523" s="39" t="n">
        <v>764785.8</v>
      </c>
      <c r="H1523" s="39" t="n">
        <v>764785.8</v>
      </c>
      <c r="I1523" s="39" t="n">
        <v>25674.95185714279</v>
      </c>
      <c r="J1523" s="39">
        <f>IF(E1523&gt;0, (G1523-I1523)/E1523, "")</f>
        <v/>
      </c>
      <c r="K1523" s="39">
        <f>IF(F1523&gt;0, (G1523-I1523)/F1523, "")</f>
        <v/>
      </c>
      <c r="L1523" s="40" t="n">
        <v>40.54</v>
      </c>
      <c r="M1523" s="39">
        <f>IF(AND(ISNUMBER(L1523), L1523&gt;0), (J1523/L1523)*42, "")</f>
        <v/>
      </c>
      <c r="N1523" s="39">
        <f>IF(M1523&lt;&gt;"", M1523/10, "")</f>
        <v/>
      </c>
      <c r="O1523" s="39">
        <f>M1523</f>
        <v/>
      </c>
      <c r="P1523" s="39">
        <f>IF(AND(M1523&lt;&gt;"", J1523&lt;&gt;""), M1523-J1523, "")</f>
        <v/>
      </c>
      <c r="Q1523" s="41" t="inlineStr">
        <is>
          <t>Matched</t>
        </is>
      </c>
      <c r="R1523" s="21" t="inlineStr">
        <is>
          <t>Deductions: Oil: ₹25,675</t>
        </is>
      </c>
    </row>
    <row r="1524">
      <c r="A1524" s="26" t="n">
        <v>1523</v>
      </c>
      <c r="B1524" s="27" t="inlineStr">
        <is>
          <t>Reyansh Agro Industries</t>
        </is>
      </c>
      <c r="C1524" s="27" t="inlineStr">
        <is>
          <t>INWDMSD27/1504 / PO:0494</t>
        </is>
      </c>
      <c r="D1524" s="26" t="inlineStr">
        <is>
          <t>28-07-2026</t>
        </is>
      </c>
      <c r="E1524" s="32" t="n">
        <v>8.940000000000001</v>
      </c>
      <c r="F1524" s="33" t="n">
        <v>89.40000000000001</v>
      </c>
      <c r="G1524" s="34" t="n">
        <v>744791.4</v>
      </c>
      <c r="H1524" s="34" t="n">
        <v>744791.4</v>
      </c>
      <c r="I1524" s="34" t="n">
        <v>28904.99957142862</v>
      </c>
      <c r="J1524" s="34">
        <f>IF(E1524&gt;0, (G1524-I1524)/E1524, "")</f>
        <v/>
      </c>
      <c r="K1524" s="34">
        <f>IF(F1524&gt;0, (G1524-I1524)/F1524, "")</f>
        <v/>
      </c>
      <c r="L1524" s="35" t="n">
        <v>40.23</v>
      </c>
      <c r="M1524" s="34">
        <f>IF(AND(ISNUMBER(L1524), L1524&gt;0), (J1524/L1524)*42, "")</f>
        <v/>
      </c>
      <c r="N1524" s="34">
        <f>IF(M1524&lt;&gt;"", M1524/10, "")</f>
        <v/>
      </c>
      <c r="O1524" s="34">
        <f>M1524</f>
        <v/>
      </c>
      <c r="P1524" s="34">
        <f>IF(AND(M1524&lt;&gt;"", J1524&lt;&gt;""), M1524-J1524, "")</f>
        <v/>
      </c>
      <c r="Q1524" s="41" t="inlineStr">
        <is>
          <t>Matched</t>
        </is>
      </c>
      <c r="R1524" s="27" t="inlineStr">
        <is>
          <t>Deductions: Oil: ₹28,905</t>
        </is>
      </c>
    </row>
    <row r="1525">
      <c r="A1525" s="20" t="n">
        <v>1524</v>
      </c>
      <c r="B1525" s="21" t="inlineStr">
        <is>
          <t>Reyansh Agro Industries</t>
        </is>
      </c>
      <c r="C1525" s="21" t="inlineStr">
        <is>
          <t>INWDMSD27/1505 / PO:0493</t>
        </is>
      </c>
      <c r="D1525" s="20" t="inlineStr">
        <is>
          <t>28-07-2026</t>
        </is>
      </c>
      <c r="E1525" s="37" t="n">
        <v>35.09</v>
      </c>
      <c r="F1525" s="38" t="n">
        <v>350.9</v>
      </c>
      <c r="G1525" s="39" t="n">
        <v>2922075</v>
      </c>
      <c r="H1525" s="39" t="n">
        <v>2922075</v>
      </c>
      <c r="I1525" s="39" t="n">
        <v>95315.30357142841</v>
      </c>
      <c r="J1525" s="39">
        <f>IF(E1525&gt;0, (G1525-I1525)/E1525, "")</f>
        <v/>
      </c>
      <c r="K1525" s="39">
        <f>IF(F1525&gt;0, (G1525-I1525)/F1525, "")</f>
        <v/>
      </c>
      <c r="L1525" s="40" t="n">
        <v>40.6</v>
      </c>
      <c r="M1525" s="39">
        <f>IF(AND(ISNUMBER(L1525), L1525&gt;0), (J1525/L1525)*42, "")</f>
        <v/>
      </c>
      <c r="N1525" s="39">
        <f>IF(M1525&lt;&gt;"", M1525/10, "")</f>
        <v/>
      </c>
      <c r="O1525" s="39">
        <f>M1525</f>
        <v/>
      </c>
      <c r="P1525" s="39">
        <f>IF(AND(M1525&lt;&gt;"", J1525&lt;&gt;""), M1525-J1525, "")</f>
        <v/>
      </c>
      <c r="Q1525" s="41" t="inlineStr">
        <is>
          <t>Matched</t>
        </is>
      </c>
      <c r="R1525" s="21" t="inlineStr">
        <is>
          <t>Deductions: Oil: ₹95,315</t>
        </is>
      </c>
    </row>
    <row r="1526">
      <c r="A1526" s="26" t="n">
        <v>1525</v>
      </c>
      <c r="B1526" s="27" t="inlineStr">
        <is>
          <t>Reyansh Agro Industries</t>
        </is>
      </c>
      <c r="C1526" s="27" t="inlineStr">
        <is>
          <t>INWDMSD27/1506 / PO:0494</t>
        </is>
      </c>
      <c r="D1526" s="26" t="inlineStr">
        <is>
          <t>28-07-2026</t>
        </is>
      </c>
      <c r="E1526" s="32" t="n">
        <v>9.459999999999999</v>
      </c>
      <c r="F1526" s="33" t="n">
        <v>94.59999999999999</v>
      </c>
      <c r="G1526" s="34" t="n">
        <v>787279.5</v>
      </c>
      <c r="H1526" s="34" t="n">
        <v>787279.5</v>
      </c>
      <c r="I1526" s="34" t="n">
        <v>36364.81499999996</v>
      </c>
      <c r="J1526" s="34">
        <f>IF(E1526&gt;0, (G1526-I1526)/E1526, "")</f>
        <v/>
      </c>
      <c r="K1526" s="34">
        <f>IF(F1526&gt;0, (G1526-I1526)/F1526, "")</f>
        <v/>
      </c>
      <c r="L1526" s="35" t="n">
        <v>40.02</v>
      </c>
      <c r="M1526" s="34">
        <f>IF(AND(ISNUMBER(L1526), L1526&gt;0), (J1526/L1526)*42, "")</f>
        <v/>
      </c>
      <c r="N1526" s="34">
        <f>IF(M1526&lt;&gt;"", M1526/10, "")</f>
        <v/>
      </c>
      <c r="O1526" s="34">
        <f>M1526</f>
        <v/>
      </c>
      <c r="P1526" s="34">
        <f>IF(AND(M1526&lt;&gt;"", J1526&lt;&gt;""), M1526-J1526, "")</f>
        <v/>
      </c>
      <c r="Q1526" s="41" t="inlineStr">
        <is>
          <t>Matched</t>
        </is>
      </c>
      <c r="R1526" s="27" t="inlineStr">
        <is>
          <t>Deductions: Oil: ₹36,365</t>
        </is>
      </c>
    </row>
    <row r="1527">
      <c r="A1527" s="20" t="n">
        <v>1526</v>
      </c>
      <c r="B1527" s="21" t="inlineStr">
        <is>
          <t>Reyansh Agro Industries</t>
        </is>
      </c>
      <c r="C1527" s="21" t="inlineStr">
        <is>
          <t>INWDMSD27/1507 / PO:0494</t>
        </is>
      </c>
      <c r="D1527" s="20" t="inlineStr">
        <is>
          <t>28-07-2026</t>
        </is>
      </c>
      <c r="E1527" s="37" t="n">
        <v>9.48</v>
      </c>
      <c r="F1527" s="38" t="n">
        <v>94.8</v>
      </c>
      <c r="G1527" s="39" t="n">
        <v>789778.8</v>
      </c>
      <c r="H1527" s="39" t="n">
        <v>789778.8</v>
      </c>
      <c r="I1527" s="39" t="n">
        <v>30650.93914285719</v>
      </c>
      <c r="J1527" s="39">
        <f>IF(E1527&gt;0, (G1527-I1527)/E1527, "")</f>
        <v/>
      </c>
      <c r="K1527" s="39">
        <f>IF(F1527&gt;0, (G1527-I1527)/F1527, "")</f>
        <v/>
      </c>
      <c r="L1527" s="40" t="n">
        <v>40.02</v>
      </c>
      <c r="M1527" s="39">
        <f>IF(AND(ISNUMBER(L1527), L1527&gt;0), (J1527/L1527)*42, "")</f>
        <v/>
      </c>
      <c r="N1527" s="39">
        <f>IF(M1527&lt;&gt;"", M1527/10, "")</f>
        <v/>
      </c>
      <c r="O1527" s="39">
        <f>M1527</f>
        <v/>
      </c>
      <c r="P1527" s="39">
        <f>IF(AND(M1527&lt;&gt;"", J1527&lt;&gt;""), M1527-J1527, "")</f>
        <v/>
      </c>
      <c r="Q1527" s="41" t="inlineStr">
        <is>
          <t>Matched</t>
        </is>
      </c>
      <c r="R1527" s="21" t="inlineStr">
        <is>
          <t>Deductions: Oil: ₹30,651</t>
        </is>
      </c>
    </row>
    <row r="1528">
      <c r="A1528" s="26" t="n">
        <v>1527</v>
      </c>
      <c r="B1528" s="27" t="inlineStr">
        <is>
          <t>Reyansh Agro Industries</t>
        </is>
      </c>
      <c r="C1528" s="27" t="inlineStr">
        <is>
          <t>INWDMSD27/1508 / PO:0494</t>
        </is>
      </c>
      <c r="D1528" s="26" t="inlineStr">
        <is>
          <t>28-07-2026</t>
        </is>
      </c>
      <c r="E1528" s="32" t="n">
        <v>9.49</v>
      </c>
      <c r="F1528" s="33" t="n">
        <v>94.90000000000001</v>
      </c>
      <c r="G1528" s="34" t="n">
        <v>790611.9</v>
      </c>
      <c r="H1528" s="34" t="n">
        <v>790611.9</v>
      </c>
      <c r="I1528" s="34" t="n">
        <v>36142.25828571432</v>
      </c>
      <c r="J1528" s="34">
        <f>IF(E1528&gt;0, (G1528-I1528)/E1528, "")</f>
        <v/>
      </c>
      <c r="K1528" s="34">
        <f>IF(F1528&gt;0, (G1528-I1528)/F1528, "")</f>
        <v/>
      </c>
      <c r="L1528" s="35" t="n">
        <v>39.85</v>
      </c>
      <c r="M1528" s="34">
        <f>IF(AND(ISNUMBER(L1528), L1528&gt;0), (J1528/L1528)*42, "")</f>
        <v/>
      </c>
      <c r="N1528" s="34">
        <f>IF(M1528&lt;&gt;"", M1528/10, "")</f>
        <v/>
      </c>
      <c r="O1528" s="34">
        <f>M1528</f>
        <v/>
      </c>
      <c r="P1528" s="34">
        <f>IF(AND(M1528&lt;&gt;"", J1528&lt;&gt;""), M1528-J1528, "")</f>
        <v/>
      </c>
      <c r="Q1528" s="41" t="inlineStr">
        <is>
          <t>Matched</t>
        </is>
      </c>
      <c r="R1528" s="27" t="inlineStr">
        <is>
          <t>Deductions: Oil: ₹36,142</t>
        </is>
      </c>
    </row>
    <row r="1529">
      <c r="A1529" s="20" t="n">
        <v>1528</v>
      </c>
      <c r="B1529" s="21" t="inlineStr">
        <is>
          <t>Reyansh Agro Industries</t>
        </is>
      </c>
      <c r="C1529" s="21" t="inlineStr">
        <is>
          <t>INWDMSD27/1509 / PO:0494</t>
        </is>
      </c>
      <c r="D1529" s="20" t="inlineStr">
        <is>
          <t>28-07-2026</t>
        </is>
      </c>
      <c r="E1529" s="37" t="n">
        <v>9.540000000000001</v>
      </c>
      <c r="F1529" s="38" t="n">
        <v>95.40000000000001</v>
      </c>
      <c r="G1529" s="39" t="n">
        <v>794777.4</v>
      </c>
      <c r="H1529" s="39" t="n">
        <v>794777.4</v>
      </c>
      <c r="I1529" s="39" t="n">
        <v>40685.03357142855</v>
      </c>
      <c r="J1529" s="39">
        <f>IF(E1529&gt;0, (G1529-I1529)/E1529, "")</f>
        <v/>
      </c>
      <c r="K1529" s="39">
        <f>IF(F1529&gt;0, (G1529-I1529)/F1529, "")</f>
        <v/>
      </c>
      <c r="L1529" s="40" t="n">
        <v>39.52</v>
      </c>
      <c r="M1529" s="39">
        <f>IF(AND(ISNUMBER(L1529), L1529&gt;0), (J1529/L1529)*42, "")</f>
        <v/>
      </c>
      <c r="N1529" s="39">
        <f>IF(M1529&lt;&gt;"", M1529/10, "")</f>
        <v/>
      </c>
      <c r="O1529" s="39">
        <f>M1529</f>
        <v/>
      </c>
      <c r="P1529" s="39">
        <f>IF(AND(M1529&lt;&gt;"", J1529&lt;&gt;""), M1529-J1529, "")</f>
        <v/>
      </c>
      <c r="Q1529" s="41" t="inlineStr">
        <is>
          <t>Matched</t>
        </is>
      </c>
      <c r="R1529" s="21" t="inlineStr">
        <is>
          <t>Deductions: Oil: ₹40,685</t>
        </is>
      </c>
    </row>
    <row r="1530">
      <c r="A1530" s="26" t="n">
        <v>1529</v>
      </c>
      <c r="B1530" s="27" t="inlineStr">
        <is>
          <t>Reyansh Agro Industries</t>
        </is>
      </c>
      <c r="C1530" s="27" t="inlineStr">
        <is>
          <t>INWDMSD27/1510 / PO:0494</t>
        </is>
      </c>
      <c r="D1530" s="26" t="inlineStr">
        <is>
          <t>28-07-2026</t>
        </is>
      </c>
      <c r="E1530" s="32" t="n">
        <v>9.629999999999999</v>
      </c>
      <c r="F1530" s="33" t="n">
        <v>96.3</v>
      </c>
      <c r="G1530" s="34" t="n">
        <v>801442.2</v>
      </c>
      <c r="H1530" s="34" t="n">
        <v>801442.2</v>
      </c>
      <c r="I1530" s="34" t="n">
        <v>39118.01214285709</v>
      </c>
      <c r="J1530" s="34">
        <f>IF(E1530&gt;0, (G1530-I1530)/E1530, "")</f>
        <v/>
      </c>
      <c r="K1530" s="34">
        <f>IF(F1530&gt;0, (G1530-I1530)/F1530, "")</f>
        <v/>
      </c>
      <c r="L1530" s="35" t="n">
        <v>39.75</v>
      </c>
      <c r="M1530" s="34">
        <f>IF(AND(ISNUMBER(L1530), L1530&gt;0), (J1530/L1530)*42, "")</f>
        <v/>
      </c>
      <c r="N1530" s="34">
        <f>IF(M1530&lt;&gt;"", M1530/10, "")</f>
        <v/>
      </c>
      <c r="O1530" s="34">
        <f>M1530</f>
        <v/>
      </c>
      <c r="P1530" s="34">
        <f>IF(AND(M1530&lt;&gt;"", J1530&lt;&gt;""), M1530-J1530, "")</f>
        <v/>
      </c>
      <c r="Q1530" s="41" t="inlineStr">
        <is>
          <t>Matched</t>
        </is>
      </c>
      <c r="R1530" s="27" t="inlineStr">
        <is>
          <t>Deductions: Oil: ₹39,118</t>
        </is>
      </c>
    </row>
    <row r="1531">
      <c r="A1531" s="20" t="n">
        <v>1530</v>
      </c>
      <c r="B1531" s="21" t="inlineStr">
        <is>
          <t>Reyansh Agro Industries</t>
        </is>
      </c>
      <c r="C1531" s="21" t="inlineStr">
        <is>
          <t>INWDMSD27/1511 / PO:0494</t>
        </is>
      </c>
      <c r="D1531" s="20" t="inlineStr">
        <is>
          <t>28-07-2026</t>
        </is>
      </c>
      <c r="E1531" s="37" t="n">
        <v>9.68</v>
      </c>
      <c r="F1531" s="38" t="n">
        <v>96.8</v>
      </c>
      <c r="G1531" s="39" t="n">
        <v>806440.8</v>
      </c>
      <c r="H1531" s="39" t="n">
        <v>806440.8</v>
      </c>
      <c r="I1531" s="39" t="n">
        <v>36673.85542857136</v>
      </c>
      <c r="J1531" s="39">
        <f>IF(E1531&gt;0, (G1531-I1531)/E1531, "")</f>
        <v/>
      </c>
      <c r="K1531" s="39">
        <f>IF(F1531&gt;0, (G1531-I1531)/F1531, "")</f>
        <v/>
      </c>
      <c r="L1531" s="40" t="n">
        <v>39.85</v>
      </c>
      <c r="M1531" s="39">
        <f>IF(AND(ISNUMBER(L1531), L1531&gt;0), (J1531/L1531)*42, "")</f>
        <v/>
      </c>
      <c r="N1531" s="39">
        <f>IF(M1531&lt;&gt;"", M1531/10, "")</f>
        <v/>
      </c>
      <c r="O1531" s="39">
        <f>M1531</f>
        <v/>
      </c>
      <c r="P1531" s="39">
        <f>IF(AND(M1531&lt;&gt;"", J1531&lt;&gt;""), M1531-J1531, "")</f>
        <v/>
      </c>
      <c r="Q1531" s="41" t="inlineStr">
        <is>
          <t>Matched</t>
        </is>
      </c>
      <c r="R1531" s="21" t="inlineStr">
        <is>
          <t>Deductions: Oil: ₹36,674</t>
        </is>
      </c>
    </row>
    <row r="1532">
      <c r="A1532" s="26" t="n">
        <v>1531</v>
      </c>
      <c r="B1532" s="27" t="inlineStr">
        <is>
          <t>Reyansh Agro Industries</t>
        </is>
      </c>
      <c r="C1532" s="27" t="inlineStr">
        <is>
          <t>INWDMSD27/1512 / PO:0494</t>
        </is>
      </c>
      <c r="D1532" s="26" t="inlineStr">
        <is>
          <t>28-07-2026</t>
        </is>
      </c>
      <c r="E1532" s="32" t="n">
        <v>9.629999999999999</v>
      </c>
      <c r="F1532" s="33" t="n">
        <v>96.3</v>
      </c>
      <c r="G1532" s="34" t="n">
        <v>802275.3</v>
      </c>
      <c r="H1532" s="34" t="n">
        <v>802275.3</v>
      </c>
      <c r="I1532" s="34" t="n">
        <v>25978.43828571427</v>
      </c>
      <c r="J1532" s="34">
        <f>IF(E1532&gt;0, (G1532-I1532)/E1532, "")</f>
        <v/>
      </c>
      <c r="K1532" s="34">
        <f>IF(F1532&gt;0, (G1532-I1532)/F1532, "")</f>
        <v/>
      </c>
      <c r="L1532" s="35" t="n">
        <v>40.5</v>
      </c>
      <c r="M1532" s="34">
        <f>IF(AND(ISNUMBER(L1532), L1532&gt;0), (J1532/L1532)*42, "")</f>
        <v/>
      </c>
      <c r="N1532" s="34">
        <f>IF(M1532&lt;&gt;"", M1532/10, "")</f>
        <v/>
      </c>
      <c r="O1532" s="34">
        <f>M1532</f>
        <v/>
      </c>
      <c r="P1532" s="34">
        <f>IF(AND(M1532&lt;&gt;"", J1532&lt;&gt;""), M1532-J1532, "")</f>
        <v/>
      </c>
      <c r="Q1532" s="41" t="inlineStr">
        <is>
          <t>Matched</t>
        </is>
      </c>
      <c r="R1532" s="27" t="inlineStr">
        <is>
          <t>Deductions: Oil: ₹25,978</t>
        </is>
      </c>
    </row>
    <row r="1533">
      <c r="A1533" s="20" t="n">
        <v>1532</v>
      </c>
      <c r="B1533" s="21" t="inlineStr">
        <is>
          <t>Reyansh Agro Industries</t>
        </is>
      </c>
      <c r="C1533" s="21" t="inlineStr">
        <is>
          <t>INWDMSD27/1513 / PO:0494</t>
        </is>
      </c>
      <c r="D1533" s="20" t="inlineStr">
        <is>
          <t>28-07-2026</t>
        </is>
      </c>
      <c r="E1533" s="37" t="n">
        <v>5.44</v>
      </c>
      <c r="F1533" s="38" t="n">
        <v>54.4</v>
      </c>
      <c r="G1533" s="39" t="n">
        <v>454039.5</v>
      </c>
      <c r="H1533" s="39" t="n">
        <v>454039.5</v>
      </c>
      <c r="I1533" s="39" t="n">
        <v>18377.78928571432</v>
      </c>
      <c r="J1533" s="39">
        <f>IF(E1533&gt;0, (G1533-I1533)/E1533, "")</f>
        <v/>
      </c>
      <c r="K1533" s="39">
        <f>IF(F1533&gt;0, (G1533-I1533)/F1533, "")</f>
        <v/>
      </c>
      <c r="L1533" s="40" t="n">
        <v>40.13</v>
      </c>
      <c r="M1533" s="39">
        <f>IF(AND(ISNUMBER(L1533), L1533&gt;0), (J1533/L1533)*42, "")</f>
        <v/>
      </c>
      <c r="N1533" s="39">
        <f>IF(M1533&lt;&gt;"", M1533/10, "")</f>
        <v/>
      </c>
      <c r="O1533" s="39">
        <f>M1533</f>
        <v/>
      </c>
      <c r="P1533" s="39">
        <f>IF(AND(M1533&lt;&gt;"", J1533&lt;&gt;""), M1533-J1533, "")</f>
        <v/>
      </c>
      <c r="Q1533" s="41" t="inlineStr">
        <is>
          <t>Matched</t>
        </is>
      </c>
      <c r="R1533" s="21" t="inlineStr">
        <is>
          <t>Deductions: Oil: ₹18,378</t>
        </is>
      </c>
    </row>
    <row r="1534">
      <c r="A1534" s="26" t="n">
        <v>1533</v>
      </c>
      <c r="B1534" s="27" t="inlineStr">
        <is>
          <t>Reyansh Agro Industries</t>
        </is>
      </c>
      <c r="C1534" s="27" t="inlineStr">
        <is>
          <t>INWDMSD27/1514 / PO:0493</t>
        </is>
      </c>
      <c r="D1534" s="26" t="inlineStr">
        <is>
          <t>29-07-2026</t>
        </is>
      </c>
      <c r="E1534" s="32" t="n">
        <v>35.03</v>
      </c>
      <c r="F1534" s="33" t="n">
        <v>350.3</v>
      </c>
      <c r="G1534" s="34" t="n">
        <v>2922907.5</v>
      </c>
      <c r="H1534" s="34" t="n">
        <v>2922907.5</v>
      </c>
      <c r="I1534" s="34" t="n">
        <v>78080.76964285711</v>
      </c>
      <c r="J1534" s="34">
        <f>IF(E1534&gt;0, (G1534-I1534)/E1534, "")</f>
        <v/>
      </c>
      <c r="K1534" s="34">
        <f>IF(F1534&gt;0, (G1534-I1534)/F1534, "")</f>
        <v/>
      </c>
      <c r="L1534" s="35" t="n">
        <v>40.45</v>
      </c>
      <c r="M1534" s="34">
        <f>IF(AND(ISNUMBER(L1534), L1534&gt;0), (J1534/L1534)*42, "")</f>
        <v/>
      </c>
      <c r="N1534" s="34">
        <f>IF(M1534&lt;&gt;"", M1534/10, "")</f>
        <v/>
      </c>
      <c r="O1534" s="34">
        <f>M1534</f>
        <v/>
      </c>
      <c r="P1534" s="34">
        <f>IF(AND(M1534&lt;&gt;"", J1534&lt;&gt;""), M1534-J1534, "")</f>
        <v/>
      </c>
      <c r="Q1534" s="41" t="inlineStr">
        <is>
          <t>Matched</t>
        </is>
      </c>
      <c r="R1534" s="27" t="inlineStr">
        <is>
          <t>Deductions: Oil: ₹77,248, Shortage: ₹832</t>
        </is>
      </c>
    </row>
    <row r="1535">
      <c r="A1535" s="20" t="n">
        <v>1534</v>
      </c>
      <c r="B1535" s="21" t="inlineStr">
        <is>
          <t>Reyansh Agro Industries</t>
        </is>
      </c>
      <c r="C1535" s="21" t="inlineStr">
        <is>
          <t>INWDMSD27/1515 / PO:0493</t>
        </is>
      </c>
      <c r="D1535" s="20" t="inlineStr">
        <is>
          <t>29-07-2026</t>
        </is>
      </c>
      <c r="E1535" s="37" t="n">
        <v>29.92</v>
      </c>
      <c r="F1535" s="38" t="n">
        <v>299.2</v>
      </c>
      <c r="G1535" s="39" t="n">
        <v>2496667.5</v>
      </c>
      <c r="H1535" s="39" t="n">
        <v>2496667.5</v>
      </c>
      <c r="I1535" s="39" t="n">
        <v>93565.86428571443</v>
      </c>
      <c r="J1535" s="39">
        <f>IF(E1535&gt;0, (G1535-I1535)/E1535, "")</f>
        <v/>
      </c>
      <c r="K1535" s="39">
        <f>IF(F1535&gt;0, (G1535-I1535)/F1535, "")</f>
        <v/>
      </c>
      <c r="L1535" s="40" t="n">
        <v>40.09</v>
      </c>
      <c r="M1535" s="39">
        <f>IF(AND(ISNUMBER(L1535), L1535&gt;0), (J1535/L1535)*42, "")</f>
        <v/>
      </c>
      <c r="N1535" s="39">
        <f>IF(M1535&lt;&gt;"", M1535/10, "")</f>
        <v/>
      </c>
      <c r="O1535" s="39">
        <f>M1535</f>
        <v/>
      </c>
      <c r="P1535" s="39">
        <f>IF(AND(M1535&lt;&gt;"", J1535&lt;&gt;""), M1535-J1535, "")</f>
        <v/>
      </c>
      <c r="Q1535" s="41" t="inlineStr">
        <is>
          <t>Matched</t>
        </is>
      </c>
      <c r="R1535" s="21" t="inlineStr">
        <is>
          <t>Deductions: Oil: ₹92,733, Shortage: ₹833</t>
        </is>
      </c>
    </row>
    <row r="1536">
      <c r="A1536" s="26" t="n">
        <v>1535</v>
      </c>
      <c r="B1536" s="27" t="inlineStr">
        <is>
          <t>Mittal And Sons</t>
        </is>
      </c>
      <c r="C1536" s="27" t="inlineStr">
        <is>
          <t>INWDMSD27/1516 / PO:0498</t>
        </is>
      </c>
      <c r="D1536" s="26" t="inlineStr">
        <is>
          <t>29-07-2026</t>
        </is>
      </c>
      <c r="E1536" s="32" t="n">
        <v>25.15</v>
      </c>
      <c r="F1536" s="33" t="n">
        <v>251.5</v>
      </c>
      <c r="G1536" s="34" t="n">
        <v>2105035</v>
      </c>
      <c r="H1536" s="34" t="n">
        <v>2105035</v>
      </c>
      <c r="I1536" s="34" t="n">
        <v>129245.8441428571</v>
      </c>
      <c r="J1536" s="34">
        <f>IF(E1536&gt;0, (G1536-I1536)/E1536, "")</f>
        <v/>
      </c>
      <c r="K1536" s="34">
        <f>IF(F1536&gt;0, (G1536-I1536)/F1536, "")</f>
        <v/>
      </c>
      <c r="L1536" s="35" t="n">
        <v>39.96</v>
      </c>
      <c r="M1536" s="34">
        <f>IF(AND(ISNUMBER(L1536), L1536&gt;0), (J1536/L1536)*42, "")</f>
        <v/>
      </c>
      <c r="N1536" s="34">
        <f>IF(M1536&lt;&gt;"", M1536/10, "")</f>
        <v/>
      </c>
      <c r="O1536" s="34">
        <f>M1536</f>
        <v/>
      </c>
      <c r="P1536" s="34">
        <f>IF(AND(M1536&lt;&gt;"", J1536&lt;&gt;""), M1536-J1536, "")</f>
        <v/>
      </c>
      <c r="Q1536" s="41" t="inlineStr">
        <is>
          <t>Matched</t>
        </is>
      </c>
      <c r="R1536" s="27" t="inlineStr">
        <is>
          <t>Deductions: Oil: ₹102,245, Shortage: ₹5,010, Bardana: ₹4,730, Moisture: ₹12,630</t>
        </is>
      </c>
    </row>
    <row r="1537">
      <c r="A1537" s="20" t="n">
        <v>1536</v>
      </c>
      <c r="B1537" s="21" t="inlineStr">
        <is>
          <t>Jakhar Trading Company</t>
        </is>
      </c>
      <c r="C1537" s="21" t="inlineStr">
        <is>
          <t>INWDMSD27/1517 / PO:0491</t>
        </is>
      </c>
      <c r="D1537" s="20" t="inlineStr">
        <is>
          <t>29-07-2026</t>
        </is>
      </c>
      <c r="E1537" s="37" t="n">
        <v>29.72</v>
      </c>
      <c r="F1537" s="38" t="n">
        <v>297.2</v>
      </c>
      <c r="G1537" s="39" t="n">
        <v>2449752</v>
      </c>
      <c r="H1537" s="39" t="n">
        <v>2449752</v>
      </c>
      <c r="I1537" s="39" t="n">
        <v>147568.3942857143</v>
      </c>
      <c r="J1537" s="39">
        <f>IF(E1537&gt;0, (G1537-I1537)/E1537, "")</f>
        <v/>
      </c>
      <c r="K1537" s="39">
        <f>IF(F1537&gt;0, (G1537-I1537)/F1537, "")</f>
        <v/>
      </c>
      <c r="L1537" s="40" t="n">
        <v>39.31</v>
      </c>
      <c r="M1537" s="39">
        <f>IF(AND(ISNUMBER(L1537), L1537&gt;0), (J1537/L1537)*42, "")</f>
        <v/>
      </c>
      <c r="N1537" s="39">
        <f>IF(M1537&lt;&gt;"", M1537/10, "")</f>
        <v/>
      </c>
      <c r="O1537" s="39">
        <f>M1537</f>
        <v/>
      </c>
      <c r="P1537" s="39">
        <f>IF(AND(M1537&lt;&gt;"", J1537&lt;&gt;""), M1537-J1537, "")</f>
        <v/>
      </c>
      <c r="Q1537" s="41" t="inlineStr">
        <is>
          <t>Matched</t>
        </is>
      </c>
      <c r="R1537" s="21" t="inlineStr">
        <is>
          <t>Deductions: Oil: ₹147,568</t>
        </is>
      </c>
    </row>
    <row r="1538">
      <c r="A1538" s="26" t="n">
        <v>1537</v>
      </c>
      <c r="B1538" s="27" t="inlineStr">
        <is>
          <t>Reyansh Agro Industries</t>
        </is>
      </c>
      <c r="C1538" s="27" t="inlineStr">
        <is>
          <t>INWDMSD27/1518 / PO:0493</t>
        </is>
      </c>
      <c r="D1538" s="26" t="inlineStr">
        <is>
          <t>29-07-2026</t>
        </is>
      </c>
      <c r="E1538" s="32" t="n">
        <v>30.62</v>
      </c>
      <c r="F1538" s="33" t="n">
        <v>306.2</v>
      </c>
      <c r="G1538" s="34" t="n">
        <v>2552028.75</v>
      </c>
      <c r="H1538" s="34" t="n">
        <v>2552028.75</v>
      </c>
      <c r="I1538" s="34" t="n">
        <v>147653.0919642857</v>
      </c>
      <c r="J1538" s="34">
        <f>IF(E1538&gt;0, (G1538-I1538)/E1538, "")</f>
        <v/>
      </c>
      <c r="K1538" s="34">
        <f>IF(F1538&gt;0, (G1538-I1538)/F1538, "")</f>
        <v/>
      </c>
      <c r="L1538" s="35" t="n">
        <v>37.9</v>
      </c>
      <c r="M1538" s="34">
        <f>IF(AND(ISNUMBER(L1538), L1538&gt;0), (J1538/L1538)*42, "")</f>
        <v/>
      </c>
      <c r="N1538" s="34">
        <f>IF(M1538&lt;&gt;"", M1538/10, "")</f>
        <v/>
      </c>
      <c r="O1538" s="34">
        <f>M1538</f>
        <v/>
      </c>
      <c r="P1538" s="34">
        <f>IF(AND(M1538&lt;&gt;"", J1538&lt;&gt;""), M1538-J1538, "")</f>
        <v/>
      </c>
      <c r="Q1538" s="41" t="inlineStr">
        <is>
          <t>Matched</t>
        </is>
      </c>
      <c r="R1538" s="27" t="inlineStr">
        <is>
          <t>Deductions: Oil: ₹147,653</t>
        </is>
      </c>
    </row>
    <row r="1539">
      <c r="A1539" s="20" t="n">
        <v>1538</v>
      </c>
      <c r="B1539" s="21" t="inlineStr">
        <is>
          <t>Reyansh Agro Industries</t>
        </is>
      </c>
      <c r="C1539" s="21" t="inlineStr">
        <is>
          <t>INWDMSD27/1519 / PO:0493</t>
        </is>
      </c>
      <c r="D1539" s="20" t="inlineStr">
        <is>
          <t>29-07-2026</t>
        </is>
      </c>
      <c r="E1539" s="37" t="n">
        <v>34.55</v>
      </c>
      <c r="F1539" s="38" t="n">
        <v>345.5</v>
      </c>
      <c r="G1539" s="39" t="n">
        <v>2881282.5</v>
      </c>
      <c r="H1539" s="39" t="n">
        <v>2881282.5</v>
      </c>
      <c r="I1539" s="39" t="n">
        <v>98786.82857142841</v>
      </c>
      <c r="J1539" s="39">
        <f>IF(E1539&gt;0, (G1539-I1539)/E1539, "")</f>
        <v/>
      </c>
      <c r="K1539" s="39">
        <f>IF(F1539&gt;0, (G1539-I1539)/F1539, "")</f>
        <v/>
      </c>
      <c r="L1539" s="40" t="n">
        <v>40.55</v>
      </c>
      <c r="M1539" s="39">
        <f>IF(AND(ISNUMBER(L1539), L1539&gt;0), (J1539/L1539)*42, "")</f>
        <v/>
      </c>
      <c r="N1539" s="39">
        <f>IF(M1539&lt;&gt;"", M1539/10, "")</f>
        <v/>
      </c>
      <c r="O1539" s="39">
        <f>M1539</f>
        <v/>
      </c>
      <c r="P1539" s="39">
        <f>IF(AND(M1539&lt;&gt;"", J1539&lt;&gt;""), M1539-J1539, "")</f>
        <v/>
      </c>
      <c r="Q1539" s="41" t="inlineStr">
        <is>
          <t>Matched</t>
        </is>
      </c>
      <c r="R1539" s="21" t="inlineStr">
        <is>
          <t>Deductions: Oil: ₹98,787</t>
        </is>
      </c>
    </row>
    <row r="1540">
      <c r="A1540" s="26" t="n">
        <v>1539</v>
      </c>
      <c r="B1540" s="27" t="inlineStr">
        <is>
          <t>Reyansh Agro Industries</t>
        </is>
      </c>
      <c r="C1540" s="27" t="inlineStr">
        <is>
          <t>INWDMSD27/1520 / PO:0494</t>
        </is>
      </c>
      <c r="D1540" s="26" t="inlineStr">
        <is>
          <t>29-07-2026</t>
        </is>
      </c>
      <c r="E1540" s="32" t="n">
        <v>8.35</v>
      </c>
      <c r="F1540" s="33" t="n">
        <v>83.5</v>
      </c>
      <c r="G1540" s="34" t="n">
        <v>695638.5</v>
      </c>
      <c r="H1540" s="34" t="n">
        <v>695638.5</v>
      </c>
      <c r="I1540" s="34" t="n">
        <v>52172.88749999998</v>
      </c>
      <c r="J1540" s="34">
        <f>IF(E1540&gt;0, (G1540-I1540)/E1540, "")</f>
        <v/>
      </c>
      <c r="K1540" s="34">
        <f>IF(F1540&gt;0, (G1540-I1540)/F1540, "")</f>
        <v/>
      </c>
      <c r="L1540" s="35" t="n">
        <v>38.53</v>
      </c>
      <c r="M1540" s="34">
        <f>IF(AND(ISNUMBER(L1540), L1540&gt;0), (J1540/L1540)*42, "")</f>
        <v/>
      </c>
      <c r="N1540" s="34">
        <f>IF(M1540&lt;&gt;"", M1540/10, "")</f>
        <v/>
      </c>
      <c r="O1540" s="34">
        <f>M1540</f>
        <v/>
      </c>
      <c r="P1540" s="34">
        <f>IF(AND(M1540&lt;&gt;"", J1540&lt;&gt;""), M1540-J1540, "")</f>
        <v/>
      </c>
      <c r="Q1540" s="41" t="inlineStr">
        <is>
          <t>Matched</t>
        </is>
      </c>
      <c r="R1540" s="27" t="inlineStr">
        <is>
          <t>Deductions: Oil: ₹52,173</t>
        </is>
      </c>
    </row>
    <row r="1541">
      <c r="A1541" s="20" t="n">
        <v>1540</v>
      </c>
      <c r="B1541" s="21" t="inlineStr">
        <is>
          <t>Reyansh Agro Industries</t>
        </is>
      </c>
      <c r="C1541" s="21" t="inlineStr">
        <is>
          <t>INWDMSD27/1521 / PO:0494</t>
        </is>
      </c>
      <c r="D1541" s="20" t="inlineStr">
        <is>
          <t>29-07-2026</t>
        </is>
      </c>
      <c r="E1541" s="37" t="n">
        <v>8.34</v>
      </c>
      <c r="F1541" s="38" t="n">
        <v>83.40000000000001</v>
      </c>
      <c r="G1541" s="39" t="n">
        <v>694805.4</v>
      </c>
      <c r="H1541" s="39" t="n">
        <v>694805.4</v>
      </c>
      <c r="I1541" s="39" t="n">
        <v>51283.25571428573</v>
      </c>
      <c r="J1541" s="39">
        <f>IF(E1541&gt;0, (G1541-I1541)/E1541, "")</f>
        <v/>
      </c>
      <c r="K1541" s="39">
        <f>IF(F1541&gt;0, (G1541-I1541)/F1541, "")</f>
        <v/>
      </c>
      <c r="L1541" s="40" t="n">
        <v>38.94</v>
      </c>
      <c r="M1541" s="39">
        <f>IF(AND(ISNUMBER(L1541), L1541&gt;0), (J1541/L1541)*42, "")</f>
        <v/>
      </c>
      <c r="N1541" s="39">
        <f>IF(M1541&lt;&gt;"", M1541/10, "")</f>
        <v/>
      </c>
      <c r="O1541" s="39">
        <f>M1541</f>
        <v/>
      </c>
      <c r="P1541" s="39">
        <f>IF(AND(M1541&lt;&gt;"", J1541&lt;&gt;""), M1541-J1541, "")</f>
        <v/>
      </c>
      <c r="Q1541" s="41" t="inlineStr">
        <is>
          <t>Matched</t>
        </is>
      </c>
      <c r="R1541" s="21" t="inlineStr">
        <is>
          <t>Deductions: Oil: ₹51,283</t>
        </is>
      </c>
    </row>
    <row r="1542">
      <c r="A1542" s="26" t="n">
        <v>1541</v>
      </c>
      <c r="B1542" s="27" t="inlineStr">
        <is>
          <t>Reyansh Agro Industries</t>
        </is>
      </c>
      <c r="C1542" s="27" t="inlineStr">
        <is>
          <t>INWDMSD27/1522 / PO:0494</t>
        </is>
      </c>
      <c r="D1542" s="26" t="inlineStr">
        <is>
          <t>29-07-2026</t>
        </is>
      </c>
      <c r="E1542" s="32" t="n">
        <v>8.050000000000001</v>
      </c>
      <c r="F1542" s="33" t="n">
        <v>80.5</v>
      </c>
      <c r="G1542" s="34" t="n">
        <v>672311.7</v>
      </c>
      <c r="H1542" s="34" t="n">
        <v>672311.7</v>
      </c>
      <c r="I1542" s="34" t="n">
        <v>55558.84392857147</v>
      </c>
      <c r="J1542" s="34">
        <f>IF(E1542&gt;0, (G1542-I1542)/E1542, "")</f>
        <v/>
      </c>
      <c r="K1542" s="34">
        <f>IF(F1542&gt;0, (G1542-I1542)/F1542, "")</f>
        <v/>
      </c>
      <c r="L1542" s="35" t="n">
        <v>37.83</v>
      </c>
      <c r="M1542" s="34">
        <f>IF(AND(ISNUMBER(L1542), L1542&gt;0), (J1542/L1542)*42, "")</f>
        <v/>
      </c>
      <c r="N1542" s="34">
        <f>IF(M1542&lt;&gt;"", M1542/10, "")</f>
        <v/>
      </c>
      <c r="O1542" s="34">
        <f>M1542</f>
        <v/>
      </c>
      <c r="P1542" s="34">
        <f>IF(AND(M1542&lt;&gt;"", J1542&lt;&gt;""), M1542-J1542, "")</f>
        <v/>
      </c>
      <c r="Q1542" s="41" t="inlineStr">
        <is>
          <t>Matched</t>
        </is>
      </c>
      <c r="R1542" s="27" t="inlineStr">
        <is>
          <t>Deductions: Oil: ₹55,226, Shortage: ₹333</t>
        </is>
      </c>
    </row>
    <row r="1543">
      <c r="A1543" s="20" t="n">
        <v>1542</v>
      </c>
      <c r="B1543" s="21" t="inlineStr">
        <is>
          <t>Pem Raj Tara Chand</t>
        </is>
      </c>
      <c r="C1543" s="21" t="inlineStr">
        <is>
          <t>INWDMSD27/1523 / PO:0500</t>
        </is>
      </c>
      <c r="D1543" s="20" t="inlineStr">
        <is>
          <t>29-07-2026</t>
        </is>
      </c>
      <c r="E1543" s="37" t="n">
        <v>10.17</v>
      </c>
      <c r="F1543" s="38" t="n">
        <v>101.7</v>
      </c>
      <c r="G1543" s="39" t="n">
        <v>844940</v>
      </c>
      <c r="H1543" s="39" t="n">
        <v>844940</v>
      </c>
      <c r="I1543" s="39" t="n">
        <v>53110.5142857143</v>
      </c>
      <c r="J1543" s="39">
        <f>IF(E1543&gt;0, (G1543-I1543)/E1543, "")</f>
        <v/>
      </c>
      <c r="K1543" s="39">
        <f>IF(F1543&gt;0, (G1543-I1543)/F1543, "")</f>
        <v/>
      </c>
      <c r="L1543" s="40" t="n">
        <v>39.2</v>
      </c>
      <c r="M1543" s="39">
        <f>IF(AND(ISNUMBER(L1543), L1543&gt;0), (J1543/L1543)*42, "")</f>
        <v/>
      </c>
      <c r="N1543" s="39">
        <f>IF(M1543&lt;&gt;"", M1543/10, "")</f>
        <v/>
      </c>
      <c r="O1543" s="39">
        <f>M1543</f>
        <v/>
      </c>
      <c r="P1543" s="39">
        <f>IF(AND(M1543&lt;&gt;"", J1543&lt;&gt;""), M1543-J1543, "")</f>
        <v/>
      </c>
      <c r="Q1543" s="41" t="inlineStr">
        <is>
          <t>Matched</t>
        </is>
      </c>
      <c r="R1543" s="21" t="inlineStr">
        <is>
          <t>Deductions: Oil: ₹53,111</t>
        </is>
      </c>
    </row>
    <row r="1544">
      <c r="A1544" s="26" t="n">
        <v>1543</v>
      </c>
      <c r="B1544" s="27" t="inlineStr">
        <is>
          <t>Reyansh Agro Industries</t>
        </is>
      </c>
      <c r="C1544" s="27" t="inlineStr">
        <is>
          <t>INWDMSD27/1524 / PO:0494</t>
        </is>
      </c>
      <c r="D1544" s="26" t="inlineStr">
        <is>
          <t>29-07-2026</t>
        </is>
      </c>
      <c r="E1544" s="32" t="n">
        <v>8.370000000000001</v>
      </c>
      <c r="F1544" s="33" t="n">
        <v>83.7</v>
      </c>
      <c r="G1544" s="34" t="n">
        <v>698137.8</v>
      </c>
      <c r="H1544" s="34" t="n">
        <v>698137.8</v>
      </c>
      <c r="I1544" s="34" t="n">
        <v>45212.73371428569</v>
      </c>
      <c r="J1544" s="34">
        <f>IF(E1544&gt;0, (G1544-I1544)/E1544, "")</f>
        <v/>
      </c>
      <c r="K1544" s="34">
        <f>IF(F1544&gt;0, (G1544-I1544)/F1544, "")</f>
        <v/>
      </c>
      <c r="L1544" s="35" t="n">
        <v>39.13</v>
      </c>
      <c r="M1544" s="34">
        <f>IF(AND(ISNUMBER(L1544), L1544&gt;0), (J1544/L1544)*42, "")</f>
        <v/>
      </c>
      <c r="N1544" s="34">
        <f>IF(M1544&lt;&gt;"", M1544/10, "")</f>
        <v/>
      </c>
      <c r="O1544" s="34">
        <f>M1544</f>
        <v/>
      </c>
      <c r="P1544" s="34">
        <f>IF(AND(M1544&lt;&gt;"", J1544&lt;&gt;""), M1544-J1544, "")</f>
        <v/>
      </c>
      <c r="Q1544" s="41" t="inlineStr">
        <is>
          <t>Matched</t>
        </is>
      </c>
      <c r="R1544" s="27" t="inlineStr">
        <is>
          <t>Deductions: Oil: ₹45,213</t>
        </is>
      </c>
    </row>
    <row r="1545">
      <c r="A1545" s="20" t="n">
        <v>1544</v>
      </c>
      <c r="B1545" s="21" t="inlineStr">
        <is>
          <t>Reyansh Agro Industries</t>
        </is>
      </c>
      <c r="C1545" s="21" t="inlineStr">
        <is>
          <t>INWDMSD27/1525 / PO:0494</t>
        </is>
      </c>
      <c r="D1545" s="20" t="inlineStr">
        <is>
          <t>29-07-2026</t>
        </is>
      </c>
      <c r="E1545" s="37" t="n">
        <v>8.33</v>
      </c>
      <c r="F1545" s="38" t="n">
        <v>83.3</v>
      </c>
      <c r="G1545" s="39" t="n">
        <v>693139.2</v>
      </c>
      <c r="H1545" s="39" t="n">
        <v>693139.2</v>
      </c>
      <c r="I1545" s="39" t="n">
        <v>40928.21942857138</v>
      </c>
      <c r="J1545" s="39">
        <f>IF(E1545&gt;0, (G1545-I1545)/E1545, "")</f>
        <v/>
      </c>
      <c r="K1545" s="39">
        <f>IF(F1545&gt;0, (G1545-I1545)/F1545, "")</f>
        <v/>
      </c>
      <c r="L1545" s="40" t="n">
        <v>39.11</v>
      </c>
      <c r="M1545" s="39">
        <f>IF(AND(ISNUMBER(L1545), L1545&gt;0), (J1545/L1545)*42, "")</f>
        <v/>
      </c>
      <c r="N1545" s="39">
        <f>IF(M1545&lt;&gt;"", M1545/10, "")</f>
        <v/>
      </c>
      <c r="O1545" s="39">
        <f>M1545</f>
        <v/>
      </c>
      <c r="P1545" s="39">
        <f>IF(AND(M1545&lt;&gt;"", J1545&lt;&gt;""), M1545-J1545, "")</f>
        <v/>
      </c>
      <c r="Q1545" s="41" t="inlineStr">
        <is>
          <t>Matched</t>
        </is>
      </c>
      <c r="R1545" s="21" t="inlineStr">
        <is>
          <t>Deductions: Oil: ₹40,928</t>
        </is>
      </c>
    </row>
    <row r="1546">
      <c r="A1546" s="26" t="n">
        <v>1545</v>
      </c>
      <c r="B1546" s="27" t="inlineStr">
        <is>
          <t>Pem Raj Tara Chand</t>
        </is>
      </c>
      <c r="C1546" s="27" t="inlineStr">
        <is>
          <t>INWDMSD27/1526 / PO:0500</t>
        </is>
      </c>
      <c r="D1546" s="26" t="inlineStr">
        <is>
          <t>29-07-2026</t>
        </is>
      </c>
      <c r="E1546" s="32" t="n">
        <v>10</v>
      </c>
      <c r="F1546" s="33" t="n">
        <v>100</v>
      </c>
      <c r="G1546" s="34" t="n">
        <v>831660</v>
      </c>
      <c r="H1546" s="34" t="n">
        <v>831660</v>
      </c>
      <c r="I1546" s="34" t="n">
        <v>50097.61428571431</v>
      </c>
      <c r="J1546" s="34">
        <f>IF(E1546&gt;0, (G1546-I1546)/E1546, "")</f>
        <v/>
      </c>
      <c r="K1546" s="34">
        <f>IF(F1546&gt;0, (G1546-I1546)/F1546, "")</f>
        <v/>
      </c>
      <c r="L1546" s="35" t="n">
        <v>39.13</v>
      </c>
      <c r="M1546" s="34">
        <f>IF(AND(ISNUMBER(L1546), L1546&gt;0), (J1546/L1546)*42, "")</f>
        <v/>
      </c>
      <c r="N1546" s="34">
        <f>IF(M1546&lt;&gt;"", M1546/10, "")</f>
        <v/>
      </c>
      <c r="O1546" s="34">
        <f>M1546</f>
        <v/>
      </c>
      <c r="P1546" s="34">
        <f>IF(AND(M1546&lt;&gt;"", J1546&lt;&gt;""), M1546-J1546, "")</f>
        <v/>
      </c>
      <c r="Q1546" s="41" t="inlineStr">
        <is>
          <t>Matched</t>
        </is>
      </c>
      <c r="R1546" s="27" t="inlineStr">
        <is>
          <t>Deductions: Oil: ₹50,098</t>
        </is>
      </c>
    </row>
    <row r="1547">
      <c r="A1547" s="20" t="n">
        <v>1546</v>
      </c>
      <c r="B1547" s="21" t="inlineStr">
        <is>
          <t>Reyansh Agro Industries</t>
        </is>
      </c>
      <c r="C1547" s="21" t="inlineStr">
        <is>
          <t>INWDMSD27/1527 / PO:0502</t>
        </is>
      </c>
      <c r="D1547" s="20" t="inlineStr">
        <is>
          <t>29-07-2026</t>
        </is>
      </c>
      <c r="E1547" s="37" t="n">
        <v>10.03</v>
      </c>
      <c r="F1547" s="38" t="n">
        <v>100.3</v>
      </c>
      <c r="G1547" s="39" t="n">
        <v>813533.3</v>
      </c>
      <c r="H1547" s="39" t="n">
        <v>813533.3</v>
      </c>
      <c r="I1547" s="39" t="n">
        <v>45131.72830952378</v>
      </c>
      <c r="J1547" s="39">
        <f>IF(E1547&gt;0, (G1547-I1547)/E1547, "")</f>
        <v/>
      </c>
      <c r="K1547" s="39">
        <f>IF(F1547&gt;0, (G1547-I1547)/F1547, "")</f>
        <v/>
      </c>
      <c r="L1547" s="40" t="n">
        <v>38.94</v>
      </c>
      <c r="M1547" s="39">
        <f>IF(AND(ISNUMBER(L1547), L1547&gt;0), (J1547/L1547)*42, "")</f>
        <v/>
      </c>
      <c r="N1547" s="39">
        <f>IF(M1547&lt;&gt;"", M1547/10, "")</f>
        <v/>
      </c>
      <c r="O1547" s="39">
        <f>M1547</f>
        <v/>
      </c>
      <c r="P1547" s="39">
        <f>IF(AND(M1547&lt;&gt;"", J1547&lt;&gt;""), M1547-J1547, "")</f>
        <v/>
      </c>
      <c r="Q1547" s="41" t="inlineStr">
        <is>
          <t>Matched</t>
        </is>
      </c>
      <c r="R1547" s="21" t="inlineStr">
        <is>
          <t>Deductions: Oil: ₹45,132</t>
        </is>
      </c>
    </row>
    <row r="1548">
      <c r="A1548" s="26" t="n">
        <v>1547</v>
      </c>
      <c r="B1548" s="27" t="inlineStr">
        <is>
          <t>Pem Raj Tara Chand</t>
        </is>
      </c>
      <c r="C1548" s="27" t="inlineStr">
        <is>
          <t>INWDMSD27/1528 / PO:0500</t>
        </is>
      </c>
      <c r="D1548" s="26" t="inlineStr">
        <is>
          <t>29-07-2026</t>
        </is>
      </c>
      <c r="E1548" s="32" t="n">
        <v>10.38</v>
      </c>
      <c r="F1548" s="33" t="n">
        <v>103.8</v>
      </c>
      <c r="G1548" s="34" t="n">
        <v>862370</v>
      </c>
      <c r="H1548" s="34" t="n">
        <v>862370</v>
      </c>
      <c r="I1548" s="34" t="n">
        <v>49483.61190476183</v>
      </c>
      <c r="J1548" s="34">
        <f>IF(E1548&gt;0, (G1548-I1548)/E1548, "")</f>
        <v/>
      </c>
      <c r="K1548" s="34">
        <f>IF(F1548&gt;0, (G1548-I1548)/F1548, "")</f>
        <v/>
      </c>
      <c r="L1548" s="35" t="n">
        <v>39.31</v>
      </c>
      <c r="M1548" s="34">
        <f>IF(AND(ISNUMBER(L1548), L1548&gt;0), (J1548/L1548)*42, "")</f>
        <v/>
      </c>
      <c r="N1548" s="34">
        <f>IF(M1548&lt;&gt;"", M1548/10, "")</f>
        <v/>
      </c>
      <c r="O1548" s="34">
        <f>M1548</f>
        <v/>
      </c>
      <c r="P1548" s="34">
        <f>IF(AND(M1548&lt;&gt;"", J1548&lt;&gt;""), M1548-J1548, "")</f>
        <v/>
      </c>
      <c r="Q1548" s="41" t="inlineStr">
        <is>
          <t>Matched</t>
        </is>
      </c>
      <c r="R1548" s="27" t="inlineStr">
        <is>
          <t>Deductions: Oil: ₹49,484</t>
        </is>
      </c>
    </row>
    <row r="1549">
      <c r="A1549" s="20" t="n">
        <v>1548</v>
      </c>
      <c r="B1549" s="21" t="inlineStr">
        <is>
          <t>Reyansh Agro Industries</t>
        </is>
      </c>
      <c r="C1549" s="21" t="inlineStr">
        <is>
          <t>INWDMSD27/1529 / PO:0494</t>
        </is>
      </c>
      <c r="D1549" s="20" t="inlineStr">
        <is>
          <t>29-07-2026</t>
        </is>
      </c>
      <c r="E1549" s="37" t="n">
        <v>8.85</v>
      </c>
      <c r="F1549" s="38" t="n">
        <v>88.5</v>
      </c>
      <c r="G1549" s="39" t="n">
        <v>738959.7</v>
      </c>
      <c r="H1549" s="39" t="n">
        <v>738959.7</v>
      </c>
      <c r="I1549" s="39" t="n">
        <v>29021.23685714286</v>
      </c>
      <c r="J1549" s="39">
        <f>IF(E1549&gt;0, (G1549-I1549)/E1549, "")</f>
        <v/>
      </c>
      <c r="K1549" s="39">
        <f>IF(F1549&gt;0, (G1549-I1549)/F1549, "")</f>
        <v/>
      </c>
      <c r="L1549" s="40" t="n">
        <v>40.18</v>
      </c>
      <c r="M1549" s="39">
        <f>IF(AND(ISNUMBER(L1549), L1549&gt;0), (J1549/L1549)*42, "")</f>
        <v/>
      </c>
      <c r="N1549" s="39">
        <f>IF(M1549&lt;&gt;"", M1549/10, "")</f>
        <v/>
      </c>
      <c r="O1549" s="39">
        <f>M1549</f>
        <v/>
      </c>
      <c r="P1549" s="39">
        <f>IF(AND(M1549&lt;&gt;"", J1549&lt;&gt;""), M1549-J1549, "")</f>
        <v/>
      </c>
      <c r="Q1549" s="41" t="inlineStr">
        <is>
          <t>Matched</t>
        </is>
      </c>
      <c r="R1549" s="21" t="inlineStr">
        <is>
          <t>Deductions: Oil: ₹28,855, Shortage: ₹167</t>
        </is>
      </c>
    </row>
    <row r="1550">
      <c r="A1550" s="26" t="n">
        <v>1549</v>
      </c>
      <c r="B1550" s="27" t="inlineStr">
        <is>
          <t>Pem Raj Tara Chand</t>
        </is>
      </c>
      <c r="C1550" s="27" t="inlineStr">
        <is>
          <t>INWDMSD27/1530 / PO:0501</t>
        </is>
      </c>
      <c r="D1550" s="26" t="inlineStr">
        <is>
          <t>29-07-2026</t>
        </is>
      </c>
      <c r="E1550" s="32" t="n">
        <v>9.09</v>
      </c>
      <c r="F1550" s="33" t="n">
        <v>90.90000000000001</v>
      </c>
      <c r="G1550" s="34" t="n">
        <v>747652.5</v>
      </c>
      <c r="H1550" s="34" t="n">
        <v>747652.5</v>
      </c>
      <c r="I1550" s="34" t="n">
        <v>42722.99999999997</v>
      </c>
      <c r="J1550" s="34">
        <f>IF(E1550&gt;0, (G1550-I1550)/E1550, "")</f>
        <v/>
      </c>
      <c r="K1550" s="34">
        <f>IF(F1550&gt;0, (G1550-I1550)/F1550, "")</f>
        <v/>
      </c>
      <c r="L1550" s="35" t="n">
        <v>39.62</v>
      </c>
      <c r="M1550" s="34">
        <f>IF(AND(ISNUMBER(L1550), L1550&gt;0), (J1550/L1550)*42, "")</f>
        <v/>
      </c>
      <c r="N1550" s="34">
        <f>IF(M1550&lt;&gt;"", M1550/10, "")</f>
        <v/>
      </c>
      <c r="O1550" s="34">
        <f>M1550</f>
        <v/>
      </c>
      <c r="P1550" s="34">
        <f>IF(AND(M1550&lt;&gt;"", J1550&lt;&gt;""), M1550-J1550, "")</f>
        <v/>
      </c>
      <c r="Q1550" s="41" t="inlineStr">
        <is>
          <t>Matched</t>
        </is>
      </c>
      <c r="R1550" s="27" t="inlineStr">
        <is>
          <t>Deductions: Oil: ₹42,723</t>
        </is>
      </c>
    </row>
    <row r="1551">
      <c r="A1551" s="20" t="n">
        <v>1550</v>
      </c>
      <c r="B1551" s="21" t="inlineStr">
        <is>
          <t>Hardik Agritrade Private Limited</t>
        </is>
      </c>
      <c r="C1551" s="21" t="inlineStr">
        <is>
          <t>INWDMSD27/1531 / PO:0459</t>
        </is>
      </c>
      <c r="D1551" s="20" t="inlineStr">
        <is>
          <t>29-07-2026</t>
        </is>
      </c>
      <c r="E1551" s="37" t="n">
        <v>9.32</v>
      </c>
      <c r="F1551" s="38" t="n">
        <v>93.2</v>
      </c>
      <c r="G1551" s="39" t="n">
        <v>751065</v>
      </c>
      <c r="H1551" s="39" t="n">
        <v>751065</v>
      </c>
      <c r="I1551" s="39" t="n">
        <v>48282.75000000005</v>
      </c>
      <c r="J1551" s="39">
        <f>IF(E1551&gt;0, (G1551-I1551)/E1551, "")</f>
        <v/>
      </c>
      <c r="K1551" s="39">
        <f>IF(F1551&gt;0, (G1551-I1551)/F1551, "")</f>
        <v/>
      </c>
      <c r="L1551" s="40" t="n">
        <v>39.1</v>
      </c>
      <c r="M1551" s="39">
        <f>IF(AND(ISNUMBER(L1551), L1551&gt;0), (J1551/L1551)*42, "")</f>
        <v/>
      </c>
      <c r="N1551" s="39">
        <f>IF(M1551&lt;&gt;"", M1551/10, "")</f>
        <v/>
      </c>
      <c r="O1551" s="39">
        <f>M1551</f>
        <v/>
      </c>
      <c r="P1551" s="39">
        <f>IF(AND(M1551&lt;&gt;"", J1551&lt;&gt;""), M1551-J1551, "")</f>
        <v/>
      </c>
      <c r="Q1551" s="41" t="inlineStr">
        <is>
          <t>Matched</t>
        </is>
      </c>
      <c r="R1551" s="21" t="inlineStr">
        <is>
          <t>Deductions: Oil: ₹48,283</t>
        </is>
      </c>
    </row>
    <row r="1552">
      <c r="A1552" s="26" t="n">
        <v>1551</v>
      </c>
      <c r="B1552" s="27" t="inlineStr">
        <is>
          <t>Pem Raj Tara Chand</t>
        </is>
      </c>
      <c r="C1552" s="27" t="inlineStr">
        <is>
          <t>INWDMSD27/1532 / PO:0501</t>
        </is>
      </c>
      <c r="D1552" s="26" t="inlineStr">
        <is>
          <t>29-07-2026</t>
        </is>
      </c>
      <c r="E1552" s="32" t="n">
        <v>9.120000000000001</v>
      </c>
      <c r="F1552" s="33" t="n">
        <v>91.2</v>
      </c>
      <c r="G1552" s="34" t="n">
        <v>750120</v>
      </c>
      <c r="H1552" s="34" t="n">
        <v>750120</v>
      </c>
      <c r="I1552" s="34" t="n">
        <v>38577.59999999994</v>
      </c>
      <c r="J1552" s="34">
        <f>IF(E1552&gt;0, (G1552-I1552)/E1552, "")</f>
        <v/>
      </c>
      <c r="K1552" s="34">
        <f>IF(F1552&gt;0, (G1552-I1552)/F1552, "")</f>
        <v/>
      </c>
      <c r="L1552" s="35" t="n">
        <v>39.74</v>
      </c>
      <c r="M1552" s="34">
        <f>IF(AND(ISNUMBER(L1552), L1552&gt;0), (J1552/L1552)*42, "")</f>
        <v/>
      </c>
      <c r="N1552" s="34">
        <f>IF(M1552&lt;&gt;"", M1552/10, "")</f>
        <v/>
      </c>
      <c r="O1552" s="34">
        <f>M1552</f>
        <v/>
      </c>
      <c r="P1552" s="34">
        <f>IF(AND(M1552&lt;&gt;"", J1552&lt;&gt;""), M1552-J1552, "")</f>
        <v/>
      </c>
      <c r="Q1552" s="41" t="inlineStr">
        <is>
          <t>Matched</t>
        </is>
      </c>
      <c r="R1552" s="27" t="inlineStr">
        <is>
          <t>Deductions: Oil: ₹38,578</t>
        </is>
      </c>
    </row>
    <row r="1553">
      <c r="A1553" s="20" t="n">
        <v>1552</v>
      </c>
      <c r="B1553" s="21" t="inlineStr">
        <is>
          <t>Pem Raj Tara Chand</t>
        </is>
      </c>
      <c r="C1553" s="21" t="inlineStr">
        <is>
          <t>INWDMSD27/1533 / PO:0501</t>
        </is>
      </c>
      <c r="D1553" s="20" t="inlineStr">
        <is>
          <t>29-07-2026</t>
        </is>
      </c>
      <c r="E1553" s="37" t="n">
        <v>9.109999999999999</v>
      </c>
      <c r="F1553" s="38" t="n">
        <v>91.09999999999999</v>
      </c>
      <c r="G1553" s="39" t="n">
        <v>748475</v>
      </c>
      <c r="H1553" s="39" t="n">
        <v>748475</v>
      </c>
      <c r="I1553" s="39" t="n">
        <v>38314.79166666664</v>
      </c>
      <c r="J1553" s="39">
        <f>IF(E1553&gt;0, (G1553-I1553)/E1553, "")</f>
        <v/>
      </c>
      <c r="K1553" s="39">
        <f>IF(F1553&gt;0, (G1553-I1553)/F1553, "")</f>
        <v/>
      </c>
      <c r="L1553" s="40" t="n">
        <v>39.66</v>
      </c>
      <c r="M1553" s="39">
        <f>IF(AND(ISNUMBER(L1553), L1553&gt;0), (J1553/L1553)*42, "")</f>
        <v/>
      </c>
      <c r="N1553" s="39">
        <f>IF(M1553&lt;&gt;"", M1553/10, "")</f>
        <v/>
      </c>
      <c r="O1553" s="39">
        <f>M1553</f>
        <v/>
      </c>
      <c r="P1553" s="39">
        <f>IF(AND(M1553&lt;&gt;"", J1553&lt;&gt;""), M1553-J1553, "")</f>
        <v/>
      </c>
      <c r="Q1553" s="41" t="inlineStr">
        <is>
          <t>Matched</t>
        </is>
      </c>
      <c r="R1553" s="21" t="inlineStr">
        <is>
          <t>Deductions: Oil: ₹38,315</t>
        </is>
      </c>
    </row>
    <row r="1554">
      <c r="A1554" s="26" t="n">
        <v>1553</v>
      </c>
      <c r="B1554" s="27" t="inlineStr">
        <is>
          <t>Hardik Agritrade Private Limited</t>
        </is>
      </c>
      <c r="C1554" s="27" t="inlineStr">
        <is>
          <t>INWDMSD27/1534 / PO:0459</t>
        </is>
      </c>
      <c r="D1554" s="26" t="inlineStr">
        <is>
          <t>29-07-2026</t>
        </is>
      </c>
      <c r="E1554" s="32" t="n">
        <v>9.26</v>
      </c>
      <c r="F1554" s="33" t="n">
        <v>92.59999999999999</v>
      </c>
      <c r="G1554" s="34" t="n">
        <v>745430</v>
      </c>
      <c r="H1554" s="34" t="n">
        <v>745430</v>
      </c>
      <c r="I1554" s="34" t="n">
        <v>38336.39999999994</v>
      </c>
      <c r="J1554" s="34">
        <f>IF(E1554&gt;0, (G1554-I1554)/E1554, "")</f>
        <v/>
      </c>
      <c r="K1554" s="34">
        <f>IF(F1554&gt;0, (G1554-I1554)/F1554, "")</f>
        <v/>
      </c>
      <c r="L1554" s="35" t="n">
        <v>39.96</v>
      </c>
      <c r="M1554" s="34">
        <f>IF(AND(ISNUMBER(L1554), L1554&gt;0), (J1554/L1554)*42, "")</f>
        <v/>
      </c>
      <c r="N1554" s="34">
        <f>IF(M1554&lt;&gt;"", M1554/10, "")</f>
        <v/>
      </c>
      <c r="O1554" s="34">
        <f>M1554</f>
        <v/>
      </c>
      <c r="P1554" s="34">
        <f>IF(AND(M1554&lt;&gt;"", J1554&lt;&gt;""), M1554-J1554, "")</f>
        <v/>
      </c>
      <c r="Q1554" s="41" t="inlineStr">
        <is>
          <t>Matched</t>
        </is>
      </c>
      <c r="R1554" s="27" t="inlineStr">
        <is>
          <t>Deductions: Oil: ₹38,336</t>
        </is>
      </c>
    </row>
    <row r="1555">
      <c r="A1555" s="20" t="n">
        <v>1554</v>
      </c>
      <c r="B1555" s="21" t="inlineStr">
        <is>
          <t>Pem Raj Tara Chand</t>
        </is>
      </c>
      <c r="C1555" s="21" t="inlineStr">
        <is>
          <t>INWDMSD27/1535 / PO:0501</t>
        </is>
      </c>
      <c r="D1555" s="20" t="inlineStr">
        <is>
          <t>29-07-2026</t>
        </is>
      </c>
      <c r="E1555" s="37" t="n">
        <v>9.120000000000001</v>
      </c>
      <c r="F1555" s="38" t="n">
        <v>91.2</v>
      </c>
      <c r="G1555" s="39" t="n">
        <v>750120</v>
      </c>
      <c r="H1555" s="39" t="n">
        <v>750120</v>
      </c>
      <c r="I1555" s="39" t="n">
        <v>35005.60000000002</v>
      </c>
      <c r="J1555" s="39">
        <f>IF(E1555&gt;0, (G1555-I1555)/E1555, "")</f>
        <v/>
      </c>
      <c r="K1555" s="39">
        <f>IF(F1555&gt;0, (G1555-I1555)/F1555, "")</f>
        <v/>
      </c>
      <c r="L1555" s="40" t="n">
        <v>39.64</v>
      </c>
      <c r="M1555" s="39">
        <f>IF(AND(ISNUMBER(L1555), L1555&gt;0), (J1555/L1555)*42, "")</f>
        <v/>
      </c>
      <c r="N1555" s="39">
        <f>IF(M1555&lt;&gt;"", M1555/10, "")</f>
        <v/>
      </c>
      <c r="O1555" s="39">
        <f>M1555</f>
        <v/>
      </c>
      <c r="P1555" s="39">
        <f>IF(AND(M1555&lt;&gt;"", J1555&lt;&gt;""), M1555-J1555, "")</f>
        <v/>
      </c>
      <c r="Q1555" s="41" t="inlineStr">
        <is>
          <t>Matched</t>
        </is>
      </c>
      <c r="R1555" s="21" t="inlineStr">
        <is>
          <t>Deductions: Oil: ₹35,006</t>
        </is>
      </c>
    </row>
    <row r="1556">
      <c r="A1556" s="26" t="n">
        <v>1555</v>
      </c>
      <c r="B1556" s="27" t="inlineStr">
        <is>
          <t>Hardik Agritrade Private Limited</t>
        </is>
      </c>
      <c r="C1556" s="27" t="inlineStr">
        <is>
          <t>INWDMSD27/1536 / PO:0459</t>
        </is>
      </c>
      <c r="D1556" s="26" t="inlineStr">
        <is>
          <t>29-07-2026</t>
        </is>
      </c>
      <c r="E1556" s="32" t="n">
        <v>9.309999999999999</v>
      </c>
      <c r="F1556" s="33" t="n">
        <v>93.09999999999999</v>
      </c>
      <c r="G1556" s="34" t="n">
        <v>749455</v>
      </c>
      <c r="H1556" s="34" t="n">
        <v>749455</v>
      </c>
      <c r="I1556" s="34" t="n">
        <v>21056.11666666666</v>
      </c>
      <c r="J1556" s="34">
        <f>IF(E1556&gt;0, (G1556-I1556)/E1556, "")</f>
        <v/>
      </c>
      <c r="K1556" s="34">
        <f>IF(F1556&gt;0, (G1556-I1556)/F1556, "")</f>
        <v/>
      </c>
      <c r="L1556" s="35" t="n">
        <v>40.38</v>
      </c>
      <c r="M1556" s="34">
        <f>IF(AND(ISNUMBER(L1556), L1556&gt;0), (J1556/L1556)*42, "")</f>
        <v/>
      </c>
      <c r="N1556" s="34">
        <f>IF(M1556&lt;&gt;"", M1556/10, "")</f>
        <v/>
      </c>
      <c r="O1556" s="34">
        <f>M1556</f>
        <v/>
      </c>
      <c r="P1556" s="34">
        <f>IF(AND(M1556&lt;&gt;"", J1556&lt;&gt;""), M1556-J1556, "")</f>
        <v/>
      </c>
      <c r="Q1556" s="41" t="inlineStr">
        <is>
          <t>Matched</t>
        </is>
      </c>
      <c r="R1556" s="27" t="inlineStr">
        <is>
          <t>Deductions: Oil: ₹21,056</t>
        </is>
      </c>
    </row>
    <row r="1557">
      <c r="A1557" s="20" t="n">
        <v>1556</v>
      </c>
      <c r="B1557" s="21" t="inlineStr">
        <is>
          <t>Hardik Agritrade Private Limited</t>
        </is>
      </c>
      <c r="C1557" s="21" t="inlineStr">
        <is>
          <t>INWDMSD27/1537 / PO:0459</t>
        </is>
      </c>
      <c r="D1557" s="20" t="inlineStr">
        <is>
          <t>29-07-2026</t>
        </is>
      </c>
      <c r="E1557" s="37" t="n">
        <v>9.359999999999999</v>
      </c>
      <c r="F1557" s="38" t="n">
        <v>93.59999999999999</v>
      </c>
      <c r="G1557" s="39" t="n">
        <v>754285</v>
      </c>
      <c r="H1557" s="39" t="n">
        <v>754285</v>
      </c>
      <c r="I1557" s="39" t="n">
        <v>18318.35000000006</v>
      </c>
      <c r="J1557" s="39">
        <f>IF(E1557&gt;0, (G1557-I1557)/E1557, "")</f>
        <v/>
      </c>
      <c r="K1557" s="39">
        <f>IF(F1557&gt;0, (G1557-I1557)/F1557, "")</f>
        <v/>
      </c>
      <c r="L1557" s="40" t="n">
        <v>40.64</v>
      </c>
      <c r="M1557" s="39">
        <f>IF(AND(ISNUMBER(L1557), L1557&gt;0), (J1557/L1557)*42, "")</f>
        <v/>
      </c>
      <c r="N1557" s="39">
        <f>IF(M1557&lt;&gt;"", M1557/10, "")</f>
        <v/>
      </c>
      <c r="O1557" s="39">
        <f>M1557</f>
        <v/>
      </c>
      <c r="P1557" s="39">
        <f>IF(AND(M1557&lt;&gt;"", J1557&lt;&gt;""), M1557-J1557, "")</f>
        <v/>
      </c>
      <c r="Q1557" s="41" t="inlineStr">
        <is>
          <t>Matched</t>
        </is>
      </c>
      <c r="R1557" s="21" t="inlineStr">
        <is>
          <t>Deductions: Oil: ₹18,318</t>
        </is>
      </c>
    </row>
    <row r="1558">
      <c r="A1558" s="26" t="n">
        <v>1557</v>
      </c>
      <c r="B1558" s="27" t="inlineStr">
        <is>
          <t>Reyansh Agro Industries</t>
        </is>
      </c>
      <c r="C1558" s="27" t="inlineStr">
        <is>
          <t>INWDMSD27/1538 / PO:0493</t>
        </is>
      </c>
      <c r="D1558" s="26" t="inlineStr">
        <is>
          <t>30-07-2026</t>
        </is>
      </c>
      <c r="E1558" s="32" t="n">
        <v>35.47</v>
      </c>
      <c r="F1558" s="33" t="n">
        <v>354.7</v>
      </c>
      <c r="G1558" s="34" t="n">
        <v>2966197.5</v>
      </c>
      <c r="H1558" s="34" t="n">
        <v>2966197.5</v>
      </c>
      <c r="I1558" s="34" t="n">
        <v>54727.16250000011</v>
      </c>
      <c r="J1558" s="34">
        <f>IF(E1558&gt;0, (G1558-I1558)/E1558, "")</f>
        <v/>
      </c>
      <c r="K1558" s="34">
        <f>IF(F1558&gt;0, (G1558-I1558)/F1558, "")</f>
        <v/>
      </c>
      <c r="L1558" s="35" t="n">
        <v>40.5</v>
      </c>
      <c r="M1558" s="34">
        <f>IF(AND(ISNUMBER(L1558), L1558&gt;0), (J1558/L1558)*42, "")</f>
        <v/>
      </c>
      <c r="N1558" s="34">
        <f>IF(M1558&lt;&gt;"", M1558/10, "")</f>
        <v/>
      </c>
      <c r="O1558" s="34">
        <f>M1558</f>
        <v/>
      </c>
      <c r="P1558" s="34">
        <f>IF(AND(M1558&lt;&gt;"", J1558&lt;&gt;""), M1558-J1558, "")</f>
        <v/>
      </c>
      <c r="Q1558" s="41" t="inlineStr">
        <is>
          <t>Matched</t>
        </is>
      </c>
      <c r="R1558" s="27" t="inlineStr">
        <is>
          <t>Deductions: Oil: ₹47,318, Shortage: ₹7,409</t>
        </is>
      </c>
    </row>
    <row r="1559">
      <c r="A1559" s="20" t="n">
        <v>1558</v>
      </c>
      <c r="B1559" s="21" t="inlineStr">
        <is>
          <t>Reyansh Agro Industries</t>
        </is>
      </c>
      <c r="C1559" s="21" t="inlineStr">
        <is>
          <t>INWDMSD27/1539 / PO:0493</t>
        </is>
      </c>
      <c r="D1559" s="20" t="inlineStr">
        <is>
          <t>30-07-2026</t>
        </is>
      </c>
      <c r="E1559" s="37" t="n">
        <v>35.54</v>
      </c>
      <c r="F1559" s="38" t="n">
        <v>355.4</v>
      </c>
      <c r="G1559" s="39" t="n">
        <v>2969527.5</v>
      </c>
      <c r="H1559" s="39" t="n">
        <v>2969527.5</v>
      </c>
      <c r="I1559" s="39" t="n">
        <v>166114.6714285715</v>
      </c>
      <c r="J1559" s="39">
        <f>IF(E1559&gt;0, (G1559-I1559)/E1559, "")</f>
        <v/>
      </c>
      <c r="K1559" s="39">
        <f>IF(F1559&gt;0, (G1559-I1559)/F1559, "")</f>
        <v/>
      </c>
      <c r="L1559" s="40" t="n">
        <v>36.9</v>
      </c>
      <c r="M1559" s="39">
        <f>IF(AND(ISNUMBER(L1559), L1559&gt;0), (J1559/L1559)*42, "")</f>
        <v/>
      </c>
      <c r="N1559" s="39">
        <f>IF(M1559&lt;&gt;"", M1559/10, "")</f>
        <v/>
      </c>
      <c r="O1559" s="39">
        <f>M1559</f>
        <v/>
      </c>
      <c r="P1559" s="39">
        <f>IF(AND(M1559&lt;&gt;"", J1559&lt;&gt;""), M1559-J1559, "")</f>
        <v/>
      </c>
      <c r="Q1559" s="41" t="inlineStr">
        <is>
          <t>Matched</t>
        </is>
      </c>
      <c r="R1559" s="21" t="inlineStr">
        <is>
          <t>Deductions: Oil: ₹161,203, Shortage: ₹4,912</t>
        </is>
      </c>
    </row>
    <row r="1560">
      <c r="A1560" s="26" t="n">
        <v>1559</v>
      </c>
      <c r="B1560" s="27" t="inlineStr">
        <is>
          <t>Reyansh Agro Industries</t>
        </is>
      </c>
      <c r="C1560" s="27" t="inlineStr">
        <is>
          <t>INWDMSD27/1540 / PO:0493</t>
        </is>
      </c>
      <c r="D1560" s="26" t="inlineStr">
        <is>
          <t>30-07-2026</t>
        </is>
      </c>
      <c r="E1560" s="32" t="n">
        <v>30.6</v>
      </c>
      <c r="F1560" s="33" t="n">
        <v>306</v>
      </c>
      <c r="G1560" s="34" t="n">
        <v>2551612.5</v>
      </c>
      <c r="H1560" s="34" t="n">
        <v>2551612.5</v>
      </c>
      <c r="I1560" s="34" t="n">
        <v>211419.3214285712</v>
      </c>
      <c r="J1560" s="34">
        <f>IF(E1560&gt;0, (G1560-I1560)/E1560, "")</f>
        <v/>
      </c>
      <c r="K1560" s="34">
        <f>IF(F1560&gt;0, (G1560-I1560)/F1560, "")</f>
        <v/>
      </c>
      <c r="L1560" s="35" t="n">
        <v>37.11</v>
      </c>
      <c r="M1560" s="34">
        <f>IF(AND(ISNUMBER(L1560), L1560&gt;0), (J1560/L1560)*42, "")</f>
        <v/>
      </c>
      <c r="N1560" s="34">
        <f>IF(M1560&lt;&gt;"", M1560/10, "")</f>
        <v/>
      </c>
      <c r="O1560" s="34">
        <f>M1560</f>
        <v/>
      </c>
      <c r="P1560" s="34">
        <f>IF(AND(M1560&lt;&gt;"", J1560&lt;&gt;""), M1560-J1560, "")</f>
        <v/>
      </c>
      <c r="Q1560" s="41" t="inlineStr">
        <is>
          <t>Matched</t>
        </is>
      </c>
      <c r="R1560" s="27" t="inlineStr">
        <is>
          <t>Deductions: Oil: ₹211,419</t>
        </is>
      </c>
    </row>
    <row r="1561">
      <c r="A1561" s="20" t="n">
        <v>1560</v>
      </c>
      <c r="B1561" s="21" t="inlineStr">
        <is>
          <t>Reyansh Agro Industries</t>
        </is>
      </c>
      <c r="C1561" s="21" t="inlineStr">
        <is>
          <t>INWDMSD27/1541 / PO:0493</t>
        </is>
      </c>
      <c r="D1561" s="20" t="inlineStr">
        <is>
          <t>30-07-2026</t>
        </is>
      </c>
      <c r="E1561" s="37" t="n">
        <v>30.54</v>
      </c>
      <c r="F1561" s="38" t="n">
        <v>305.4</v>
      </c>
      <c r="G1561" s="39" t="n">
        <v>2544120</v>
      </c>
      <c r="H1561" s="39" t="n">
        <v>2544120</v>
      </c>
      <c r="I1561" s="39" t="n">
        <v>76323.59999999989</v>
      </c>
      <c r="J1561" s="39">
        <f>IF(E1561&gt;0, (G1561-I1561)/E1561, "")</f>
        <v/>
      </c>
      <c r="K1561" s="39">
        <f>IF(F1561&gt;0, (G1561-I1561)/F1561, "")</f>
        <v/>
      </c>
      <c r="L1561" s="40" t="n">
        <v>39.95</v>
      </c>
      <c r="M1561" s="39">
        <f>IF(AND(ISNUMBER(L1561), L1561&gt;0), (J1561/L1561)*42, "")</f>
        <v/>
      </c>
      <c r="N1561" s="39">
        <f>IF(M1561&lt;&gt;"", M1561/10, "")</f>
        <v/>
      </c>
      <c r="O1561" s="39">
        <f>M1561</f>
        <v/>
      </c>
      <c r="P1561" s="39">
        <f>IF(AND(M1561&lt;&gt;"", J1561&lt;&gt;""), M1561-J1561, "")</f>
        <v/>
      </c>
      <c r="Q1561" s="41" t="inlineStr">
        <is>
          <t>Matched</t>
        </is>
      </c>
      <c r="R1561" s="21" t="inlineStr">
        <is>
          <t>Deductions: Oil: ₹76,324</t>
        </is>
      </c>
    </row>
    <row r="1562">
      <c r="A1562" s="26" t="n">
        <v>1561</v>
      </c>
      <c r="B1562" s="27" t="inlineStr">
        <is>
          <t>Reyansh Agro Industries</t>
        </is>
      </c>
      <c r="C1562" s="27" t="inlineStr">
        <is>
          <t>INWDMSD27/1542 / PO:0493</t>
        </is>
      </c>
      <c r="D1562" s="26" t="inlineStr">
        <is>
          <t>30-07-2026</t>
        </is>
      </c>
      <c r="E1562" s="32" t="n">
        <v>30.46</v>
      </c>
      <c r="F1562" s="33" t="n">
        <v>304.6</v>
      </c>
      <c r="G1562" s="34" t="n">
        <v>2544120</v>
      </c>
      <c r="H1562" s="34" t="n">
        <v>2544120</v>
      </c>
      <c r="I1562" s="34" t="n">
        <v>113491.95</v>
      </c>
      <c r="J1562" s="34">
        <f>IF(E1562&gt;0, (G1562-I1562)/E1562, "")</f>
        <v/>
      </c>
      <c r="K1562" s="34">
        <f>IF(F1562&gt;0, (G1562-I1562)/F1562, "")</f>
        <v/>
      </c>
      <c r="L1562" s="35" t="n">
        <v>39.48</v>
      </c>
      <c r="M1562" s="34">
        <f>IF(AND(ISNUMBER(L1562), L1562&gt;0), (J1562/L1562)*42, "")</f>
        <v/>
      </c>
      <c r="N1562" s="34">
        <f>IF(M1562&lt;&gt;"", M1562/10, "")</f>
        <v/>
      </c>
      <c r="O1562" s="34">
        <f>M1562</f>
        <v/>
      </c>
      <c r="P1562" s="34">
        <f>IF(AND(M1562&lt;&gt;"", J1562&lt;&gt;""), M1562-J1562, "")</f>
        <v/>
      </c>
      <c r="Q1562" s="41" t="inlineStr">
        <is>
          <t>Matched</t>
        </is>
      </c>
      <c r="R1562" s="27" t="inlineStr">
        <is>
          <t>Deductions: Oil: ₹110,245, Shortage: ₹3,247</t>
        </is>
      </c>
    </row>
    <row r="1563">
      <c r="A1563" s="20" t="n">
        <v>1562</v>
      </c>
      <c r="B1563" s="21" t="inlineStr">
        <is>
          <t>Jakhar Trading Company</t>
        </is>
      </c>
      <c r="C1563" s="21" t="inlineStr">
        <is>
          <t>INWDMSD27/1543 / PO:0491</t>
        </is>
      </c>
      <c r="D1563" s="20" t="inlineStr">
        <is>
          <t>30-07-2026</t>
        </is>
      </c>
      <c r="E1563" s="37" t="n">
        <v>36.97</v>
      </c>
      <c r="F1563" s="38" t="n">
        <v>369.7</v>
      </c>
      <c r="G1563" s="39" t="n">
        <v>3078400</v>
      </c>
      <c r="H1563" s="39" t="n">
        <v>3048800</v>
      </c>
      <c r="I1563" s="39" t="n">
        <v>196720.1904761905</v>
      </c>
      <c r="J1563" s="39">
        <f>IF(E1563&gt;0, (G1563-I1563)/E1563, "")</f>
        <v/>
      </c>
      <c r="K1563" s="39">
        <f>IF(F1563&gt;0, (G1563-I1563)/F1563, "")</f>
        <v/>
      </c>
      <c r="L1563" s="40" t="n">
        <v>39.44</v>
      </c>
      <c r="M1563" s="39">
        <f>IF(AND(ISNUMBER(L1563), L1563&gt;0), (J1563/L1563)*42, "")</f>
        <v/>
      </c>
      <c r="N1563" s="39">
        <f>IF(M1563&lt;&gt;"", M1563/10, "")</f>
        <v/>
      </c>
      <c r="O1563" s="39">
        <f>M1563</f>
        <v/>
      </c>
      <c r="P1563" s="39">
        <f>IF(AND(M1563&lt;&gt;"", J1563&lt;&gt;""), M1563-J1563, "")</f>
        <v/>
      </c>
      <c r="Q1563" s="36" t="inlineStr">
        <is>
          <t>Amount Discrepancy</t>
        </is>
      </c>
      <c r="R1563" s="21" t="inlineStr">
        <is>
          <t>Debit Y vs Lab AN diff: ₹-29,600.00 | Deductions: Oil: ₹196,720</t>
        </is>
      </c>
    </row>
    <row r="1564">
      <c r="A1564" s="26" t="n">
        <v>1563</v>
      </c>
      <c r="B1564" s="27" t="inlineStr">
        <is>
          <t>Hardik Agritrade Private Limited</t>
        </is>
      </c>
      <c r="C1564" s="27" t="inlineStr">
        <is>
          <t>INWDMSD27/1544 / PO:0459</t>
        </is>
      </c>
      <c r="D1564" s="26" t="inlineStr">
        <is>
          <t>30-07-2026</t>
        </is>
      </c>
      <c r="E1564" s="32" t="n">
        <v>8.800000000000001</v>
      </c>
      <c r="F1564" s="33" t="n">
        <v>88</v>
      </c>
      <c r="G1564" s="34" t="n">
        <v>706790</v>
      </c>
      <c r="H1564" s="34" t="n">
        <v>706790</v>
      </c>
      <c r="I1564" s="34" t="n">
        <v>19016.01666666671</v>
      </c>
      <c r="J1564" s="34">
        <f>IF(E1564&gt;0, (G1564-I1564)/E1564, "")</f>
        <v/>
      </c>
      <c r="K1564" s="34">
        <f>IF(F1564&gt;0, (G1564-I1564)/F1564, "")</f>
        <v/>
      </c>
      <c r="L1564" s="35" t="n">
        <v>40.66</v>
      </c>
      <c r="M1564" s="34">
        <f>IF(AND(ISNUMBER(L1564), L1564&gt;0), (J1564/L1564)*42, "")</f>
        <v/>
      </c>
      <c r="N1564" s="34">
        <f>IF(M1564&lt;&gt;"", M1564/10, "")</f>
        <v/>
      </c>
      <c r="O1564" s="34">
        <f>M1564</f>
        <v/>
      </c>
      <c r="P1564" s="34">
        <f>IF(AND(M1564&lt;&gt;"", J1564&lt;&gt;""), M1564-J1564, "")</f>
        <v/>
      </c>
      <c r="Q1564" s="41" t="inlineStr">
        <is>
          <t>Matched</t>
        </is>
      </c>
      <c r="R1564" s="27" t="inlineStr">
        <is>
          <t>Deductions: Oil: ₹19,016</t>
        </is>
      </c>
    </row>
    <row r="1565">
      <c r="A1565" s="20" t="n">
        <v>1564</v>
      </c>
      <c r="B1565" s="21" t="inlineStr">
        <is>
          <t>Hardik Agritrade Private Limited</t>
        </is>
      </c>
      <c r="C1565" s="21" t="inlineStr">
        <is>
          <t>INWDMSD27/1545 / PO:0459</t>
        </is>
      </c>
      <c r="D1565" s="20" t="inlineStr">
        <is>
          <t>30-07-2026</t>
        </is>
      </c>
      <c r="E1565" s="37" t="n">
        <v>8.75</v>
      </c>
      <c r="F1565" s="38" t="n">
        <v>87.5</v>
      </c>
      <c r="G1565" s="39" t="n">
        <v>705985</v>
      </c>
      <c r="H1565" s="39" t="n">
        <v>705985</v>
      </c>
      <c r="I1565" s="39" t="n">
        <v>24709.47499999998</v>
      </c>
      <c r="J1565" s="39">
        <f>IF(E1565&gt;0, (G1565-I1565)/E1565, "")</f>
        <v/>
      </c>
      <c r="K1565" s="39">
        <f>IF(F1565&gt;0, (G1565-I1565)/F1565, "")</f>
        <v/>
      </c>
      <c r="L1565" s="40" t="n">
        <v>40.4</v>
      </c>
      <c r="M1565" s="39">
        <f>IF(AND(ISNUMBER(L1565), L1565&gt;0), (J1565/L1565)*42, "")</f>
        <v/>
      </c>
      <c r="N1565" s="39">
        <f>IF(M1565&lt;&gt;"", M1565/10, "")</f>
        <v/>
      </c>
      <c r="O1565" s="39">
        <f>M1565</f>
        <v/>
      </c>
      <c r="P1565" s="39">
        <f>IF(AND(M1565&lt;&gt;"", J1565&lt;&gt;""), M1565-J1565, "")</f>
        <v/>
      </c>
      <c r="Q1565" s="41" t="inlineStr">
        <is>
          <t>Matched</t>
        </is>
      </c>
      <c r="R1565" s="21" t="inlineStr">
        <is>
          <t>Deductions: Oil: ₹24,709</t>
        </is>
      </c>
    </row>
    <row r="1566">
      <c r="A1566" s="26" t="n">
        <v>1565</v>
      </c>
      <c r="B1566" s="27" t="inlineStr">
        <is>
          <t>Pem Raj Tara Chand</t>
        </is>
      </c>
      <c r="C1566" s="27" t="inlineStr">
        <is>
          <t>INWDMSD27/1546 / PO:0501</t>
        </is>
      </c>
      <c r="D1566" s="26" t="inlineStr">
        <is>
          <t>30-07-2026</t>
        </is>
      </c>
      <c r="E1566" s="32" t="n">
        <v>9.209999999999999</v>
      </c>
      <c r="F1566" s="33" t="n">
        <v>92.09999999999999</v>
      </c>
      <c r="G1566" s="34" t="n">
        <v>758345</v>
      </c>
      <c r="H1566" s="34" t="n">
        <v>758345</v>
      </c>
      <c r="I1566" s="34" t="n">
        <v>39361.71666666666</v>
      </c>
      <c r="J1566" s="34">
        <f>IF(E1566&gt;0, (G1566-I1566)/E1566, "")</f>
        <v/>
      </c>
      <c r="K1566" s="34">
        <f>IF(F1566&gt;0, (G1566-I1566)/F1566, "")</f>
        <v/>
      </c>
      <c r="L1566" s="35" t="n">
        <v>39.48</v>
      </c>
      <c r="M1566" s="34">
        <f>IF(AND(ISNUMBER(L1566), L1566&gt;0), (J1566/L1566)*42, "")</f>
        <v/>
      </c>
      <c r="N1566" s="34">
        <f>IF(M1566&lt;&gt;"", M1566/10, "")</f>
        <v/>
      </c>
      <c r="O1566" s="34">
        <f>M1566</f>
        <v/>
      </c>
      <c r="P1566" s="34">
        <f>IF(AND(M1566&lt;&gt;"", J1566&lt;&gt;""), M1566-J1566, "")</f>
        <v/>
      </c>
      <c r="Q1566" s="41" t="inlineStr">
        <is>
          <t>Matched</t>
        </is>
      </c>
      <c r="R1566" s="27" t="inlineStr">
        <is>
          <t>Deductions: Oil: ₹39,362</t>
        </is>
      </c>
    </row>
    <row r="1567">
      <c r="A1567" s="20" t="n">
        <v>1566</v>
      </c>
      <c r="B1567" s="21" t="inlineStr">
        <is>
          <t>Pem Raj Tara Chand</t>
        </is>
      </c>
      <c r="C1567" s="21" t="inlineStr">
        <is>
          <t>INWDMSD27/1547 / PO:0501</t>
        </is>
      </c>
      <c r="D1567" s="20" t="inlineStr">
        <is>
          <t>30-07-2026</t>
        </is>
      </c>
      <c r="E1567" s="37" t="n">
        <v>9.15</v>
      </c>
      <c r="F1567" s="38" t="n">
        <v>91.5</v>
      </c>
      <c r="G1567" s="39" t="n">
        <v>753410</v>
      </c>
      <c r="H1567" s="39" t="n">
        <v>753410</v>
      </c>
      <c r="I1567" s="39" t="n">
        <v>47177.81666666672</v>
      </c>
      <c r="J1567" s="39">
        <f>IF(E1567&gt;0, (G1567-I1567)/E1567, "")</f>
        <v/>
      </c>
      <c r="K1567" s="39">
        <f>IF(F1567&gt;0, (G1567-I1567)/F1567, "")</f>
        <v/>
      </c>
      <c r="L1567" s="40" t="n">
        <v>38.92</v>
      </c>
      <c r="M1567" s="39">
        <f>IF(AND(ISNUMBER(L1567), L1567&gt;0), (J1567/L1567)*42, "")</f>
        <v/>
      </c>
      <c r="N1567" s="39">
        <f>IF(M1567&lt;&gt;"", M1567/10, "")</f>
        <v/>
      </c>
      <c r="O1567" s="39">
        <f>M1567</f>
        <v/>
      </c>
      <c r="P1567" s="39">
        <f>IF(AND(M1567&lt;&gt;"", J1567&lt;&gt;""), M1567-J1567, "")</f>
        <v/>
      </c>
      <c r="Q1567" s="41" t="inlineStr">
        <is>
          <t>Matched</t>
        </is>
      </c>
      <c r="R1567" s="21" t="inlineStr">
        <is>
          <t>Deductions: Oil: ₹47,178</t>
        </is>
      </c>
    </row>
    <row r="1568">
      <c r="A1568" s="26" t="n">
        <v>1567</v>
      </c>
      <c r="B1568" s="27" t="inlineStr">
        <is>
          <t>Pem Raj Tara Chand</t>
        </is>
      </c>
      <c r="C1568" s="27" t="inlineStr">
        <is>
          <t>INWDMSD27/1548 / PO:0501</t>
        </is>
      </c>
      <c r="D1568" s="26" t="inlineStr">
        <is>
          <t>30-07-2026</t>
        </is>
      </c>
      <c r="E1568" s="32" t="n">
        <v>9.109999999999999</v>
      </c>
      <c r="F1568" s="33" t="n">
        <v>91.09999999999999</v>
      </c>
      <c r="G1568" s="34" t="n">
        <v>749297.5</v>
      </c>
      <c r="H1568" s="34" t="n">
        <v>749297.5</v>
      </c>
      <c r="I1568" s="34" t="n">
        <v>46028.27499999997</v>
      </c>
      <c r="J1568" s="34">
        <f>IF(E1568&gt;0, (G1568-I1568)/E1568, "")</f>
        <v/>
      </c>
      <c r="K1568" s="34">
        <f>IF(F1568&gt;0, (G1568-I1568)/F1568, "")</f>
        <v/>
      </c>
      <c r="L1568" s="35" t="n">
        <v>39.06</v>
      </c>
      <c r="M1568" s="34">
        <f>IF(AND(ISNUMBER(L1568), L1568&gt;0), (J1568/L1568)*42, "")</f>
        <v/>
      </c>
      <c r="N1568" s="34">
        <f>IF(M1568&lt;&gt;"", M1568/10, "")</f>
        <v/>
      </c>
      <c r="O1568" s="34">
        <f>M1568</f>
        <v/>
      </c>
      <c r="P1568" s="34">
        <f>IF(AND(M1568&lt;&gt;"", J1568&lt;&gt;""), M1568-J1568, "")</f>
        <v/>
      </c>
      <c r="Q1568" s="41" t="inlineStr">
        <is>
          <t>Matched</t>
        </is>
      </c>
      <c r="R1568" s="27" t="inlineStr">
        <is>
          <t>Deductions: Oil: ₹46,028</t>
        </is>
      </c>
    </row>
    <row r="1569">
      <c r="A1569" s="20" t="n">
        <v>1568</v>
      </c>
      <c r="B1569" s="21" t="inlineStr">
        <is>
          <t>Pem Raj Tara Chand</t>
        </is>
      </c>
      <c r="C1569" s="21" t="inlineStr">
        <is>
          <t>INWDMSD27/1549 / PO:0501</t>
        </is>
      </c>
      <c r="D1569" s="20" t="inlineStr">
        <is>
          <t>30-07-2026</t>
        </is>
      </c>
      <c r="E1569" s="37" t="n">
        <v>9.07</v>
      </c>
      <c r="F1569" s="38" t="n">
        <v>90.7</v>
      </c>
      <c r="G1569" s="39" t="n">
        <v>746830</v>
      </c>
      <c r="H1569" s="39" t="n">
        <v>746830</v>
      </c>
      <c r="I1569" s="39" t="n">
        <v>28628.48333333332</v>
      </c>
      <c r="J1569" s="39">
        <f>IF(E1569&gt;0, (G1569-I1569)/E1569, "")</f>
        <v/>
      </c>
      <c r="K1569" s="39">
        <f>IF(F1569&gt;0, (G1569-I1569)/F1569, "")</f>
        <v/>
      </c>
      <c r="L1569" s="40" t="n">
        <v>40.15</v>
      </c>
      <c r="M1569" s="39">
        <f>IF(AND(ISNUMBER(L1569), L1569&gt;0), (J1569/L1569)*42, "")</f>
        <v/>
      </c>
      <c r="N1569" s="39">
        <f>IF(M1569&lt;&gt;"", M1569/10, "")</f>
        <v/>
      </c>
      <c r="O1569" s="39">
        <f>M1569</f>
        <v/>
      </c>
      <c r="P1569" s="39">
        <f>IF(AND(M1569&lt;&gt;"", J1569&lt;&gt;""), M1569-J1569, "")</f>
        <v/>
      </c>
      <c r="Q1569" s="41" t="inlineStr">
        <is>
          <t>Matched</t>
        </is>
      </c>
      <c r="R1569" s="21" t="inlineStr">
        <is>
          <t>Deductions: Oil: ₹28,628</t>
        </is>
      </c>
    </row>
    <row r="1570">
      <c r="A1570" s="26" t="n">
        <v>1569</v>
      </c>
      <c r="B1570" s="27" t="inlineStr">
        <is>
          <t>Pem Raj Tara Chand</t>
        </is>
      </c>
      <c r="C1570" s="27" t="inlineStr">
        <is>
          <t>INWDMSD27/1550 / PO:0501</t>
        </is>
      </c>
      <c r="D1570" s="26" t="inlineStr">
        <is>
          <t>30-07-2026</t>
        </is>
      </c>
      <c r="E1570" s="32" t="n">
        <v>9.09</v>
      </c>
      <c r="F1570" s="33" t="n">
        <v>90.90000000000001</v>
      </c>
      <c r="G1570" s="34" t="n">
        <v>747652.5</v>
      </c>
      <c r="H1570" s="34" t="n">
        <v>747652.5</v>
      </c>
      <c r="I1570" s="34" t="n">
        <v>21361.50000000005</v>
      </c>
      <c r="J1570" s="34">
        <f>IF(E1570&gt;0, (G1570-I1570)/E1570, "")</f>
        <v/>
      </c>
      <c r="K1570" s="34">
        <f>IF(F1570&gt;0, (G1570-I1570)/F1570, "")</f>
        <v/>
      </c>
      <c r="L1570" s="35" t="n">
        <v>40.43</v>
      </c>
      <c r="M1570" s="34">
        <f>IF(AND(ISNUMBER(L1570), L1570&gt;0), (J1570/L1570)*42, "")</f>
        <v/>
      </c>
      <c r="N1570" s="34">
        <f>IF(M1570&lt;&gt;"", M1570/10, "")</f>
        <v/>
      </c>
      <c r="O1570" s="34">
        <f>M1570</f>
        <v/>
      </c>
      <c r="P1570" s="34">
        <f>IF(AND(M1570&lt;&gt;"", J1570&lt;&gt;""), M1570-J1570, "")</f>
        <v/>
      </c>
      <c r="Q1570" s="41" t="inlineStr">
        <is>
          <t>Matched</t>
        </is>
      </c>
      <c r="R1570" s="27" t="inlineStr">
        <is>
          <t>Deductions: Oil: ₹21,362</t>
        </is>
      </c>
    </row>
    <row r="1571">
      <c r="A1571" s="20" t="n">
        <v>1570</v>
      </c>
      <c r="B1571" s="21" t="inlineStr">
        <is>
          <t>Pem Raj Tara Chand</t>
        </is>
      </c>
      <c r="C1571" s="21" t="inlineStr">
        <is>
          <t>INWDMSD27/1551 / PO:0501</t>
        </is>
      </c>
      <c r="D1571" s="20" t="inlineStr">
        <is>
          <t>30-07-2026</t>
        </is>
      </c>
      <c r="E1571" s="37" t="n">
        <v>9.1</v>
      </c>
      <c r="F1571" s="38" t="n">
        <v>91</v>
      </c>
      <c r="G1571" s="39" t="n">
        <v>750942.5</v>
      </c>
      <c r="H1571" s="39" t="n">
        <v>750942.5</v>
      </c>
      <c r="I1571" s="39" t="n">
        <v>29415.53750000006</v>
      </c>
      <c r="J1571" s="39">
        <f>IF(E1571&gt;0, (G1571-I1571)/E1571, "")</f>
        <v/>
      </c>
      <c r="K1571" s="39">
        <f>IF(F1571&gt;0, (G1571-I1571)/F1571, "")</f>
        <v/>
      </c>
      <c r="L1571" s="40" t="n">
        <v>40.27</v>
      </c>
      <c r="M1571" s="39">
        <f>IF(AND(ISNUMBER(L1571), L1571&gt;0), (J1571/L1571)*42, "")</f>
        <v/>
      </c>
      <c r="N1571" s="39">
        <f>IF(M1571&lt;&gt;"", M1571/10, "")</f>
        <v/>
      </c>
      <c r="O1571" s="39">
        <f>M1571</f>
        <v/>
      </c>
      <c r="P1571" s="39">
        <f>IF(AND(M1571&lt;&gt;"", J1571&lt;&gt;""), M1571-J1571, "")</f>
        <v/>
      </c>
      <c r="Q1571" s="41" t="inlineStr">
        <is>
          <t>Matched</t>
        </is>
      </c>
      <c r="R1571" s="21" t="inlineStr">
        <is>
          <t>Deductions: Oil: ₹28,429, Shortage: ₹987</t>
        </is>
      </c>
    </row>
    <row r="1572">
      <c r="A1572" s="26" t="n">
        <v>1571</v>
      </c>
      <c r="B1572" s="27" t="inlineStr">
        <is>
          <t>Pem Raj Tara Chand</t>
        </is>
      </c>
      <c r="C1572" s="27" t="inlineStr">
        <is>
          <t>INWDMSD27/1552 / PO:0501</t>
        </is>
      </c>
      <c r="D1572" s="26" t="inlineStr">
        <is>
          <t>30-07-2026</t>
        </is>
      </c>
      <c r="E1572" s="32" t="n">
        <v>9.02</v>
      </c>
      <c r="F1572" s="33" t="n">
        <v>90.2</v>
      </c>
      <c r="G1572" s="34" t="n">
        <v>741895</v>
      </c>
      <c r="H1572" s="34" t="n">
        <v>741895</v>
      </c>
      <c r="I1572" s="34" t="n">
        <v>23493.34166666664</v>
      </c>
      <c r="J1572" s="34">
        <f>IF(E1572&gt;0, (G1572-I1572)/E1572, "")</f>
        <v/>
      </c>
      <c r="K1572" s="34">
        <f>IF(F1572&gt;0, (G1572-I1572)/F1572, "")</f>
        <v/>
      </c>
      <c r="L1572" s="35" t="n">
        <v>40.16</v>
      </c>
      <c r="M1572" s="34">
        <f>IF(AND(ISNUMBER(L1572), L1572&gt;0), (J1572/L1572)*42, "")</f>
        <v/>
      </c>
      <c r="N1572" s="34">
        <f>IF(M1572&lt;&gt;"", M1572/10, "")</f>
        <v/>
      </c>
      <c r="O1572" s="34">
        <f>M1572</f>
        <v/>
      </c>
      <c r="P1572" s="34">
        <f>IF(AND(M1572&lt;&gt;"", J1572&lt;&gt;""), M1572-J1572, "")</f>
        <v/>
      </c>
      <c r="Q1572" s="41" t="inlineStr">
        <is>
          <t>Matched</t>
        </is>
      </c>
      <c r="R1572" s="27" t="inlineStr">
        <is>
          <t>Deductions: Oil: ₹23,493</t>
        </is>
      </c>
    </row>
    <row r="1573">
      <c r="A1573" s="20" t="n">
        <v>1572</v>
      </c>
      <c r="B1573" s="21" t="inlineStr">
        <is>
          <t>Pem Raj Tara Chand</t>
        </is>
      </c>
      <c r="C1573" s="21" t="inlineStr">
        <is>
          <t>INWDMSD27/1553 / PO:0501</t>
        </is>
      </c>
      <c r="D1573" s="20" t="inlineStr">
        <is>
          <t>30-07-2026</t>
        </is>
      </c>
      <c r="E1573" s="37" t="n">
        <v>9.029999999999999</v>
      </c>
      <c r="F1573" s="38" t="n">
        <v>90.3</v>
      </c>
      <c r="G1573" s="39" t="n">
        <v>743540</v>
      </c>
      <c r="H1573" s="39" t="n">
        <v>743540</v>
      </c>
      <c r="I1573" s="39" t="n">
        <v>23545.43333333331</v>
      </c>
      <c r="J1573" s="39">
        <f>IF(E1573&gt;0, (G1573-I1573)/E1573, "")</f>
        <v/>
      </c>
      <c r="K1573" s="39">
        <f>IF(F1573&gt;0, (G1573-I1573)/F1573, "")</f>
        <v/>
      </c>
      <c r="L1573" s="40" t="n">
        <v>40.47</v>
      </c>
      <c r="M1573" s="39">
        <f>IF(AND(ISNUMBER(L1573), L1573&gt;0), (J1573/L1573)*42, "")</f>
        <v/>
      </c>
      <c r="N1573" s="39">
        <f>IF(M1573&lt;&gt;"", M1573/10, "")</f>
        <v/>
      </c>
      <c r="O1573" s="39">
        <f>M1573</f>
        <v/>
      </c>
      <c r="P1573" s="39">
        <f>IF(AND(M1573&lt;&gt;"", J1573&lt;&gt;""), M1573-J1573, "")</f>
        <v/>
      </c>
      <c r="Q1573" s="41" t="inlineStr">
        <is>
          <t>Matched</t>
        </is>
      </c>
      <c r="R1573" s="21" t="inlineStr">
        <is>
          <t>Deductions: Oil: ₹23,545</t>
        </is>
      </c>
    </row>
    <row r="1574">
      <c r="A1574" s="26" t="n">
        <v>1573</v>
      </c>
      <c r="B1574" s="27" t="inlineStr">
        <is>
          <t>Pem Raj Tara Chand</t>
        </is>
      </c>
      <c r="C1574" s="27" t="inlineStr">
        <is>
          <t>INWDMSD27/1554 / PO:0501</t>
        </is>
      </c>
      <c r="D1574" s="26" t="inlineStr">
        <is>
          <t>30-07-2026</t>
        </is>
      </c>
      <c r="E1574" s="32" t="n">
        <v>9.109999999999999</v>
      </c>
      <c r="F1574" s="33" t="n">
        <v>91.09999999999999</v>
      </c>
      <c r="G1574" s="34" t="n">
        <v>750120</v>
      </c>
      <c r="H1574" s="34" t="n">
        <v>750120</v>
      </c>
      <c r="I1574" s="34" t="n">
        <v>28218.79999999997</v>
      </c>
      <c r="J1574" s="34">
        <f>IF(E1574&gt;0, (G1574-I1574)/E1574, "")</f>
        <v/>
      </c>
      <c r="K1574" s="34">
        <f>IF(F1574&gt;0, (G1574-I1574)/F1574, "")</f>
        <v/>
      </c>
      <c r="L1574" s="35" t="n">
        <v>40.06</v>
      </c>
      <c r="M1574" s="34">
        <f>IF(AND(ISNUMBER(L1574), L1574&gt;0), (J1574/L1574)*42, "")</f>
        <v/>
      </c>
      <c r="N1574" s="34">
        <f>IF(M1574&lt;&gt;"", M1574/10, "")</f>
        <v/>
      </c>
      <c r="O1574" s="34">
        <f>M1574</f>
        <v/>
      </c>
      <c r="P1574" s="34">
        <f>IF(AND(M1574&lt;&gt;"", J1574&lt;&gt;""), M1574-J1574, "")</f>
        <v/>
      </c>
      <c r="Q1574" s="41" t="inlineStr">
        <is>
          <t>Matched</t>
        </is>
      </c>
      <c r="R1574" s="27" t="inlineStr">
        <is>
          <t>Deductions: Oil: ₹28,219</t>
        </is>
      </c>
    </row>
    <row r="1575">
      <c r="A1575" s="20" t="n">
        <v>1574</v>
      </c>
      <c r="B1575" s="21" t="inlineStr">
        <is>
          <t>Pem Raj Tara Chand</t>
        </is>
      </c>
      <c r="C1575" s="21" t="inlineStr">
        <is>
          <t>INWDMSD27/1555 / PO:0501</t>
        </is>
      </c>
      <c r="D1575" s="20" t="inlineStr">
        <is>
          <t>30-07-2026</t>
        </is>
      </c>
      <c r="E1575" s="37" t="n">
        <v>9.52</v>
      </c>
      <c r="F1575" s="38" t="n">
        <v>95.2</v>
      </c>
      <c r="G1575" s="39" t="n">
        <v>783842.5</v>
      </c>
      <c r="H1575" s="39" t="n">
        <v>783842.5</v>
      </c>
      <c r="I1575" s="39" t="n">
        <v>39192.12500000002</v>
      </c>
      <c r="J1575" s="39">
        <f>IF(E1575&gt;0, (G1575-I1575)/E1575, "")</f>
        <v/>
      </c>
      <c r="K1575" s="39">
        <f>IF(F1575&gt;0, (G1575-I1575)/F1575, "")</f>
        <v/>
      </c>
      <c r="L1575" s="40" t="n">
        <v>39.61</v>
      </c>
      <c r="M1575" s="39">
        <f>IF(AND(ISNUMBER(L1575), L1575&gt;0), (J1575/L1575)*42, "")</f>
        <v/>
      </c>
      <c r="N1575" s="39">
        <f>IF(M1575&lt;&gt;"", M1575/10, "")</f>
        <v/>
      </c>
      <c r="O1575" s="39">
        <f>M1575</f>
        <v/>
      </c>
      <c r="P1575" s="39">
        <f>IF(AND(M1575&lt;&gt;"", J1575&lt;&gt;""), M1575-J1575, "")</f>
        <v/>
      </c>
      <c r="Q1575" s="41" t="inlineStr">
        <is>
          <t>Matched</t>
        </is>
      </c>
      <c r="R1575" s="21" t="inlineStr">
        <is>
          <t>Deductions: Oil: ₹39,192</t>
        </is>
      </c>
    </row>
    <row r="1576">
      <c r="A1576" s="26" t="n">
        <v>1575</v>
      </c>
      <c r="B1576" s="27" t="inlineStr">
        <is>
          <t>Pem Raj Tara Chand</t>
        </is>
      </c>
      <c r="C1576" s="27" t="inlineStr">
        <is>
          <t>INWDMSD27/1556 / PO:0501</t>
        </is>
      </c>
      <c r="D1576" s="26" t="inlineStr">
        <is>
          <t>30-07-2026</t>
        </is>
      </c>
      <c r="E1576" s="32" t="n">
        <v>9.890000000000001</v>
      </c>
      <c r="F1576" s="33" t="n">
        <v>98.90000000000001</v>
      </c>
      <c r="G1576" s="34" t="n">
        <v>813452.5</v>
      </c>
      <c r="H1576" s="34" t="n">
        <v>813452.5</v>
      </c>
      <c r="I1576" s="34" t="n">
        <v>39704.22916666661</v>
      </c>
      <c r="J1576" s="34">
        <f>IF(E1576&gt;0, (G1576-I1576)/E1576, "")</f>
        <v/>
      </c>
      <c r="K1576" s="34">
        <f>IF(F1576&gt;0, (G1576-I1576)/F1576, "")</f>
        <v/>
      </c>
      <c r="L1576" s="35" t="n">
        <v>39.61</v>
      </c>
      <c r="M1576" s="34">
        <f>IF(AND(ISNUMBER(L1576), L1576&gt;0), (J1576/L1576)*42, "")</f>
        <v/>
      </c>
      <c r="N1576" s="34">
        <f>IF(M1576&lt;&gt;"", M1576/10, "")</f>
        <v/>
      </c>
      <c r="O1576" s="34">
        <f>M1576</f>
        <v/>
      </c>
      <c r="P1576" s="34">
        <f>IF(AND(M1576&lt;&gt;"", J1576&lt;&gt;""), M1576-J1576, "")</f>
        <v/>
      </c>
      <c r="Q1576" s="41" t="inlineStr">
        <is>
          <t>Matched</t>
        </is>
      </c>
      <c r="R1576" s="27" t="inlineStr">
        <is>
          <t>Deductions: Oil: ₹39,704</t>
        </is>
      </c>
    </row>
    <row r="1577">
      <c r="A1577" s="20" t="n">
        <v>1576</v>
      </c>
      <c r="B1577" s="21" t="inlineStr">
        <is>
          <t>Reyansh Agro Industries</t>
        </is>
      </c>
      <c r="C1577" s="21" t="inlineStr">
        <is>
          <t>INWDMSD27/1557 / PO:0493</t>
        </is>
      </c>
      <c r="D1577" s="20" t="inlineStr">
        <is>
          <t>30-07-2026</t>
        </is>
      </c>
      <c r="E1577" s="37" t="n">
        <v>30.57</v>
      </c>
      <c r="F1577" s="38" t="n">
        <v>305.7</v>
      </c>
      <c r="G1577" s="39" t="n">
        <v>2548282.5</v>
      </c>
      <c r="H1577" s="39" t="n">
        <v>2548282.5</v>
      </c>
      <c r="I1577" s="39" t="n">
        <v>156537.3535714285</v>
      </c>
      <c r="J1577" s="39">
        <f>IF(E1577&gt;0, (G1577-I1577)/E1577, "")</f>
        <v/>
      </c>
      <c r="K1577" s="39">
        <f>IF(F1577&gt;0, (G1577-I1577)/F1577, "")</f>
        <v/>
      </c>
      <c r="L1577" s="40" t="n">
        <v>37.35</v>
      </c>
      <c r="M1577" s="39">
        <f>IF(AND(ISNUMBER(L1577), L1577&gt;0), (J1577/L1577)*42, "")</f>
        <v/>
      </c>
      <c r="N1577" s="39">
        <f>IF(M1577&lt;&gt;"", M1577/10, "")</f>
        <v/>
      </c>
      <c r="O1577" s="39">
        <f>M1577</f>
        <v/>
      </c>
      <c r="P1577" s="39">
        <f>IF(AND(M1577&lt;&gt;"", J1577&lt;&gt;""), M1577-J1577, "")</f>
        <v/>
      </c>
      <c r="Q1577" s="41" t="inlineStr">
        <is>
          <t>Matched</t>
        </is>
      </c>
      <c r="R1577" s="21" t="inlineStr">
        <is>
          <t>Deductions: Oil: ₹156,537</t>
        </is>
      </c>
    </row>
    <row r="1578">
      <c r="A1578" s="26" t="n">
        <v>1577</v>
      </c>
      <c r="B1578" s="27" t="inlineStr">
        <is>
          <t>Reyansh Agro Industries</t>
        </is>
      </c>
      <c r="C1578" s="27" t="inlineStr">
        <is>
          <t>INWDMSD27/1558 / PO:0493</t>
        </is>
      </c>
      <c r="D1578" s="26" t="inlineStr">
        <is>
          <t>31-07-2026</t>
        </is>
      </c>
      <c r="E1578" s="32" t="n">
        <v>30.58</v>
      </c>
      <c r="F1578" s="33" t="n">
        <v>305.8</v>
      </c>
      <c r="G1578" s="34" t="n">
        <v>2544120</v>
      </c>
      <c r="H1578" s="34" t="n">
        <v>2544120</v>
      </c>
      <c r="I1578" s="34" t="n">
        <v>101764.8</v>
      </c>
      <c r="J1578" s="34">
        <f>IF(E1578&gt;0, (G1578-I1578)/E1578, "")</f>
        <v/>
      </c>
      <c r="K1578" s="34">
        <f>IF(F1578&gt;0, (G1578-I1578)/F1578, "")</f>
        <v/>
      </c>
      <c r="L1578" s="35" t="n">
        <v>37.1</v>
      </c>
      <c r="M1578" s="34">
        <f>IF(AND(ISNUMBER(L1578), L1578&gt;0), (J1578/L1578)*42, "")</f>
        <v/>
      </c>
      <c r="N1578" s="34">
        <f>IF(M1578&lt;&gt;"", M1578/10, "")</f>
        <v/>
      </c>
      <c r="O1578" s="34">
        <f>M1578</f>
        <v/>
      </c>
      <c r="P1578" s="34">
        <f>IF(AND(M1578&lt;&gt;"", J1578&lt;&gt;""), M1578-J1578, "")</f>
        <v/>
      </c>
      <c r="Q1578" s="41" t="inlineStr">
        <is>
          <t>Matched</t>
        </is>
      </c>
      <c r="R1578" s="27" t="inlineStr">
        <is>
          <t>Deductions: Oil: ₹101,765</t>
        </is>
      </c>
    </row>
    <row r="1579">
      <c r="A1579" s="20" t="n">
        <v>1578</v>
      </c>
      <c r="B1579" s="21" t="inlineStr">
        <is>
          <t>Reyansh Agro Industries</t>
        </is>
      </c>
      <c r="C1579" s="21" t="inlineStr">
        <is>
          <t>INWDMSD27/1559 / PO:0493</t>
        </is>
      </c>
      <c r="D1579" s="20" t="inlineStr">
        <is>
          <t>31-07-2026</t>
        </is>
      </c>
      <c r="E1579" s="37" t="n">
        <v>34.8</v>
      </c>
      <c r="F1579" s="38" t="n">
        <v>348</v>
      </c>
      <c r="G1579" s="39" t="n">
        <v>2898765</v>
      </c>
      <c r="H1579" s="39" t="n">
        <v>2898765</v>
      </c>
      <c r="I1579" s="39" t="n">
        <v>102146.9571428569</v>
      </c>
      <c r="J1579" s="39">
        <f>IF(E1579&gt;0, (G1579-I1579)/E1579, "")</f>
        <v/>
      </c>
      <c r="K1579" s="39">
        <f>IF(F1579&gt;0, (G1579-I1579)/F1579, "")</f>
        <v/>
      </c>
      <c r="L1579" s="40" t="n">
        <v>39.81</v>
      </c>
      <c r="M1579" s="39">
        <f>IF(AND(ISNUMBER(L1579), L1579&gt;0), (J1579/L1579)*42, "")</f>
        <v/>
      </c>
      <c r="N1579" s="39">
        <f>IF(M1579&lt;&gt;"", M1579/10, "")</f>
        <v/>
      </c>
      <c r="O1579" s="39">
        <f>M1579</f>
        <v/>
      </c>
      <c r="P1579" s="39">
        <f>IF(AND(M1579&lt;&gt;"", J1579&lt;&gt;""), M1579-J1579, "")</f>
        <v/>
      </c>
      <c r="Q1579" s="41" t="inlineStr">
        <is>
          <t>Matched</t>
        </is>
      </c>
      <c r="R1579" s="21" t="inlineStr">
        <is>
          <t>Deductions: Oil: ₹102,147</t>
        </is>
      </c>
    </row>
    <row r="1580">
      <c r="A1580" s="26" t="n">
        <v>1579</v>
      </c>
      <c r="B1580" s="27" t="inlineStr">
        <is>
          <t>Reyansh Agro Industries</t>
        </is>
      </c>
      <c r="C1580" s="27" t="inlineStr">
        <is>
          <t>INWDMSD27/1560 / PO:0499</t>
        </is>
      </c>
      <c r="D1580" s="26" t="inlineStr">
        <is>
          <t>31-07-2026</t>
        </is>
      </c>
      <c r="E1580" s="32" t="n">
        <v>15.3</v>
      </c>
      <c r="F1580" s="33" t="n">
        <v>153</v>
      </c>
      <c r="G1580" s="34" t="n">
        <v>1269900</v>
      </c>
      <c r="H1580" s="34" t="n">
        <v>1269900</v>
      </c>
      <c r="I1580" s="34" t="n">
        <v>49586.57142857144</v>
      </c>
      <c r="J1580" s="34">
        <f>IF(E1580&gt;0, (G1580-I1580)/E1580, "")</f>
        <v/>
      </c>
      <c r="K1580" s="34">
        <f>IF(F1580&gt;0, (G1580-I1580)/F1580, "")</f>
        <v/>
      </c>
      <c r="L1580" s="35" t="n">
        <v>38.5</v>
      </c>
      <c r="M1580" s="34">
        <f>IF(AND(ISNUMBER(L1580), L1580&gt;0), (J1580/L1580)*42, "")</f>
        <v/>
      </c>
      <c r="N1580" s="34">
        <f>IF(M1580&lt;&gt;"", M1580/10, "")</f>
        <v/>
      </c>
      <c r="O1580" s="34">
        <f>M1580</f>
        <v/>
      </c>
      <c r="P1580" s="34">
        <f>IF(AND(M1580&lt;&gt;"", J1580&lt;&gt;""), M1580-J1580, "")</f>
        <v/>
      </c>
      <c r="Q1580" s="41" t="inlineStr">
        <is>
          <t>Matched</t>
        </is>
      </c>
      <c r="R1580" s="27" t="inlineStr">
        <is>
          <t>Deductions: Oil: ₹49,587</t>
        </is>
      </c>
    </row>
    <row r="1581">
      <c r="A1581" s="20" t="n">
        <v>1580</v>
      </c>
      <c r="B1581" s="21" t="inlineStr">
        <is>
          <t>Reyansh Agro Industries</t>
        </is>
      </c>
      <c r="C1581" s="21" t="inlineStr">
        <is>
          <t>INWDMSD27/1560 / PO:0493</t>
        </is>
      </c>
      <c r="D1581" s="20" t="inlineStr">
        <is>
          <t>31-07-2026</t>
        </is>
      </c>
      <c r="E1581" s="37" t="n">
        <v>14.94</v>
      </c>
      <c r="F1581" s="38" t="n">
        <v>149.4</v>
      </c>
      <c r="G1581" s="39" t="n">
        <v>1243755</v>
      </c>
      <c r="H1581" s="39" t="n">
        <v>1243755</v>
      </c>
      <c r="I1581" s="39" t="n">
        <v>48565.67142857144</v>
      </c>
      <c r="J1581" s="39">
        <f>IF(E1581&gt;0, (G1581-I1581)/E1581, "")</f>
        <v/>
      </c>
      <c r="K1581" s="39">
        <f>IF(F1581&gt;0, (G1581-I1581)/F1581, "")</f>
        <v/>
      </c>
      <c r="L1581" s="40" t="n">
        <v>38.5</v>
      </c>
      <c r="M1581" s="39">
        <f>IF(AND(ISNUMBER(L1581), L1581&gt;0), (J1581/L1581)*42, "")</f>
        <v/>
      </c>
      <c r="N1581" s="39">
        <f>IF(M1581&lt;&gt;"", M1581/10, "")</f>
        <v/>
      </c>
      <c r="O1581" s="39">
        <f>M1581</f>
        <v/>
      </c>
      <c r="P1581" s="39">
        <f>IF(AND(M1581&lt;&gt;"", J1581&lt;&gt;""), M1581-J1581, "")</f>
        <v/>
      </c>
      <c r="Q1581" s="41" t="inlineStr">
        <is>
          <t>Matched</t>
        </is>
      </c>
      <c r="R1581" s="21" t="inlineStr">
        <is>
          <t>Deductions: Oil: ₹48,566</t>
        </is>
      </c>
    </row>
    <row r="1582">
      <c r="A1582" s="26" t="n">
        <v>1581</v>
      </c>
      <c r="B1582" s="27" t="inlineStr">
        <is>
          <t>Reyansh Agro Industries</t>
        </is>
      </c>
      <c r="C1582" s="27" t="inlineStr">
        <is>
          <t>INWDMSD27/1561 / PO:0499</t>
        </is>
      </c>
      <c r="D1582" s="26" t="inlineStr">
        <is>
          <t>31-07-2026</t>
        </is>
      </c>
      <c r="E1582" s="32" t="n">
        <v>30.17</v>
      </c>
      <c r="F1582" s="33" t="n">
        <v>301.7</v>
      </c>
      <c r="G1582" s="34" t="n">
        <v>2501620</v>
      </c>
      <c r="H1582" s="34" t="n">
        <v>2501620</v>
      </c>
      <c r="I1582" s="34" t="n">
        <v>110786.0285714285</v>
      </c>
      <c r="J1582" s="34">
        <f>IF(E1582&gt;0, (G1582-I1582)/E1582, "")</f>
        <v/>
      </c>
      <c r="K1582" s="34">
        <f>IF(F1582&gt;0, (G1582-I1582)/F1582, "")</f>
        <v/>
      </c>
      <c r="L1582" s="35" t="n">
        <v>37.71</v>
      </c>
      <c r="M1582" s="34">
        <f>IF(AND(ISNUMBER(L1582), L1582&gt;0), (J1582/L1582)*42, "")</f>
        <v/>
      </c>
      <c r="N1582" s="34">
        <f>IF(M1582&lt;&gt;"", M1582/10, "")</f>
        <v/>
      </c>
      <c r="O1582" s="34">
        <f>M1582</f>
        <v/>
      </c>
      <c r="P1582" s="34">
        <f>IF(AND(M1582&lt;&gt;"", J1582&lt;&gt;""), M1582-J1582, "")</f>
        <v/>
      </c>
      <c r="Q1582" s="41" t="inlineStr">
        <is>
          <t>Matched</t>
        </is>
      </c>
      <c r="R1582" s="27" t="inlineStr">
        <is>
          <t>Deductions: Oil: ₹110,786</t>
        </is>
      </c>
    </row>
    <row r="1583">
      <c r="A1583" s="20" t="n">
        <v>1582</v>
      </c>
      <c r="B1583" s="21" t="inlineStr">
        <is>
          <t>Reyansh Agro Industries</t>
        </is>
      </c>
      <c r="C1583" s="21" t="inlineStr">
        <is>
          <t>INWDMSD27/1562 / PO:0499</t>
        </is>
      </c>
      <c r="D1583" s="20" t="inlineStr">
        <is>
          <t>31-07-2026</t>
        </is>
      </c>
      <c r="E1583" s="37" t="n">
        <v>30.39</v>
      </c>
      <c r="F1583" s="38" t="n">
        <v>303.9</v>
      </c>
      <c r="G1583" s="39" t="n">
        <v>2527350</v>
      </c>
      <c r="H1583" s="39" t="n">
        <v>2527350</v>
      </c>
      <c r="I1583" s="39" t="n">
        <v>66794.24999999997</v>
      </c>
      <c r="J1583" s="39">
        <f>IF(E1583&gt;0, (G1583-I1583)/E1583, "")</f>
        <v/>
      </c>
      <c r="K1583" s="39">
        <f>IF(F1583&gt;0, (G1583-I1583)/F1583, "")</f>
        <v/>
      </c>
      <c r="L1583" s="40" t="n">
        <v>40.51</v>
      </c>
      <c r="M1583" s="39">
        <f>IF(AND(ISNUMBER(L1583), L1583&gt;0), (J1583/L1583)*42, "")</f>
        <v/>
      </c>
      <c r="N1583" s="39">
        <f>IF(M1583&lt;&gt;"", M1583/10, "")</f>
        <v/>
      </c>
      <c r="O1583" s="39">
        <f>M1583</f>
        <v/>
      </c>
      <c r="P1583" s="39">
        <f>IF(AND(M1583&lt;&gt;"", J1583&lt;&gt;""), M1583-J1583, "")</f>
        <v/>
      </c>
      <c r="Q1583" s="41" t="inlineStr">
        <is>
          <t>Matched</t>
        </is>
      </c>
      <c r="R1583" s="21" t="inlineStr">
        <is>
          <t>Deductions: Oil: ₹66,794</t>
        </is>
      </c>
    </row>
    <row r="1584">
      <c r="A1584" s="26" t="n">
        <v>1583</v>
      </c>
      <c r="B1584" s="27" t="inlineStr">
        <is>
          <t>Reyansh Agro Industries</t>
        </is>
      </c>
      <c r="C1584" s="27" t="inlineStr">
        <is>
          <t>INWDMSD27/1563 / PO:0493</t>
        </is>
      </c>
      <c r="D1584" s="26" t="inlineStr">
        <is>
          <t>31-07-2026</t>
        </is>
      </c>
      <c r="E1584" s="32" t="n">
        <v>30.44</v>
      </c>
      <c r="F1584" s="33" t="n">
        <v>304.4</v>
      </c>
      <c r="G1584" s="34" t="n">
        <v>2537460</v>
      </c>
      <c r="H1584" s="34" t="n">
        <v>2537460</v>
      </c>
      <c r="I1584" s="34" t="n">
        <v>56790.77142857129</v>
      </c>
      <c r="J1584" s="34">
        <f>IF(E1584&gt;0, (G1584-I1584)/E1584, "")</f>
        <v/>
      </c>
      <c r="K1584" s="34">
        <f>IF(F1584&gt;0, (G1584-I1584)/F1584, "")</f>
        <v/>
      </c>
      <c r="L1584" s="35" t="n">
        <v>40.72</v>
      </c>
      <c r="M1584" s="34">
        <f>IF(AND(ISNUMBER(L1584), L1584&gt;0), (J1584/L1584)*42, "")</f>
        <v/>
      </c>
      <c r="N1584" s="34">
        <f>IF(M1584&lt;&gt;"", M1584/10, "")</f>
        <v/>
      </c>
      <c r="O1584" s="34">
        <f>M1584</f>
        <v/>
      </c>
      <c r="P1584" s="34">
        <f>IF(AND(M1584&lt;&gt;"", J1584&lt;&gt;""), M1584-J1584, "")</f>
        <v/>
      </c>
      <c r="Q1584" s="41" t="inlineStr">
        <is>
          <t>Matched</t>
        </is>
      </c>
      <c r="R1584" s="27" t="inlineStr">
        <is>
          <t>Deductions: Oil: ₹56,791</t>
        </is>
      </c>
    </row>
    <row r="1585">
      <c r="A1585" s="20" t="n">
        <v>1584</v>
      </c>
      <c r="B1585" s="21" t="inlineStr">
        <is>
          <t>Reyansh Agro Industries</t>
        </is>
      </c>
      <c r="C1585" s="21" t="inlineStr">
        <is>
          <t>INWDMSD27/1564 / PO:0499</t>
        </is>
      </c>
      <c r="D1585" s="20" t="inlineStr">
        <is>
          <t>31-07-2026</t>
        </is>
      </c>
      <c r="E1585" s="37" t="n">
        <v>30.28</v>
      </c>
      <c r="F1585" s="38" t="n">
        <v>302.8</v>
      </c>
      <c r="G1585" s="39" t="n">
        <v>2517390</v>
      </c>
      <c r="H1585" s="39" t="n">
        <v>2517390</v>
      </c>
      <c r="I1585" s="39" t="n">
        <v>62335.37142857138</v>
      </c>
      <c r="J1585" s="39">
        <f>IF(E1585&gt;0, (G1585-I1585)/E1585, "")</f>
        <v/>
      </c>
      <c r="K1585" s="39">
        <f>IF(F1585&gt;0, (G1585-I1585)/F1585, "")</f>
        <v/>
      </c>
      <c r="L1585" s="40" t="n">
        <v>40.92</v>
      </c>
      <c r="M1585" s="39">
        <f>IF(AND(ISNUMBER(L1585), L1585&gt;0), (J1585/L1585)*42, "")</f>
        <v/>
      </c>
      <c r="N1585" s="39">
        <f>IF(M1585&lt;&gt;"", M1585/10, "")</f>
        <v/>
      </c>
      <c r="O1585" s="39">
        <f>M1585</f>
        <v/>
      </c>
      <c r="P1585" s="39">
        <f>IF(AND(M1585&lt;&gt;"", J1585&lt;&gt;""), M1585-J1585, "")</f>
        <v/>
      </c>
      <c r="Q1585" s="41" t="inlineStr">
        <is>
          <t>Matched</t>
        </is>
      </c>
      <c r="R1585" s="21" t="inlineStr">
        <is>
          <t>Deductions: Oil: ₹62,335</t>
        </is>
      </c>
    </row>
    <row r="1586">
      <c r="A1586" s="26" t="n">
        <v>1585</v>
      </c>
      <c r="B1586" s="27" t="inlineStr">
        <is>
          <t>Jakhar Trading Company</t>
        </is>
      </c>
      <c r="C1586" s="27" t="inlineStr">
        <is>
          <t>INWDMSD27/1565 / PO:0491</t>
        </is>
      </c>
      <c r="D1586" s="26" t="inlineStr">
        <is>
          <t>31-07-2026</t>
        </is>
      </c>
      <c r="E1586" s="32" t="n">
        <v>32.93</v>
      </c>
      <c r="F1586" s="33" t="n">
        <v>329.3</v>
      </c>
      <c r="G1586" s="34" t="n">
        <v>2712608</v>
      </c>
      <c r="H1586" s="34" t="n">
        <v>2712608</v>
      </c>
      <c r="I1586" s="34" t="n">
        <v>251885.0285714285</v>
      </c>
      <c r="J1586" s="34">
        <f>IF(E1586&gt;0, (G1586-I1586)/E1586, "")</f>
        <v/>
      </c>
      <c r="K1586" s="34">
        <f>IF(F1586&gt;0, (G1586-I1586)/F1586, "")</f>
        <v/>
      </c>
      <c r="L1586" s="35" t="n">
        <v>37.74</v>
      </c>
      <c r="M1586" s="34">
        <f>IF(AND(ISNUMBER(L1586), L1586&gt;0), (J1586/L1586)*42, "")</f>
        <v/>
      </c>
      <c r="N1586" s="34">
        <f>IF(M1586&lt;&gt;"", M1586/10, "")</f>
        <v/>
      </c>
      <c r="O1586" s="34">
        <f>M1586</f>
        <v/>
      </c>
      <c r="P1586" s="34">
        <f>IF(AND(M1586&lt;&gt;"", J1586&lt;&gt;""), M1586-J1586, "")</f>
        <v/>
      </c>
      <c r="Q1586" s="41" t="inlineStr">
        <is>
          <t>Matched</t>
        </is>
      </c>
      <c r="R1586" s="27" t="inlineStr">
        <is>
          <t>Deductions: Oil: ₹251,885</t>
        </is>
      </c>
    </row>
    <row r="1587">
      <c r="A1587" s="20" t="n">
        <v>1586</v>
      </c>
      <c r="B1587" s="21" t="inlineStr">
        <is>
          <t>Hardik Agritrade Private Limited</t>
        </is>
      </c>
      <c r="C1587" s="21" t="inlineStr">
        <is>
          <t>INWDMSD27/1566 / PO:0488</t>
        </is>
      </c>
      <c r="D1587" s="20" t="inlineStr">
        <is>
          <t>31-07-2026</t>
        </is>
      </c>
      <c r="E1587" s="37" t="n">
        <v>9.190000000000001</v>
      </c>
      <c r="F1587" s="38" t="n">
        <v>91.90000000000001</v>
      </c>
      <c r="G1587" s="39" t="n">
        <v>763600</v>
      </c>
      <c r="H1587" s="39" t="n">
        <v>763600</v>
      </c>
      <c r="I1587" s="39" t="n">
        <v>23453.42857142855</v>
      </c>
      <c r="J1587" s="39">
        <f>IF(E1587&gt;0, (G1587-I1587)/E1587, "")</f>
        <v/>
      </c>
      <c r="K1587" s="39">
        <f>IF(F1587&gt;0, (G1587-I1587)/F1587, "")</f>
        <v/>
      </c>
      <c r="L1587" s="40" t="n">
        <v>40.39</v>
      </c>
      <c r="M1587" s="39">
        <f>IF(AND(ISNUMBER(L1587), L1587&gt;0), (J1587/L1587)*42, "")</f>
        <v/>
      </c>
      <c r="N1587" s="39">
        <f>IF(M1587&lt;&gt;"", M1587/10, "")</f>
        <v/>
      </c>
      <c r="O1587" s="39">
        <f>M1587</f>
        <v/>
      </c>
      <c r="P1587" s="39">
        <f>IF(AND(M1587&lt;&gt;"", J1587&lt;&gt;""), M1587-J1587, "")</f>
        <v/>
      </c>
      <c r="Q1587" s="41" t="inlineStr">
        <is>
          <t>Matched</t>
        </is>
      </c>
      <c r="R1587" s="21" t="inlineStr">
        <is>
          <t>Deductions: Oil: ₹23,453</t>
        </is>
      </c>
    </row>
    <row r="1588">
      <c r="A1588" s="26" t="n">
        <v>1587</v>
      </c>
      <c r="B1588" s="27" t="inlineStr">
        <is>
          <t>Hardik Agritrade Private Limited</t>
        </is>
      </c>
      <c r="C1588" s="27" t="inlineStr">
        <is>
          <t>INWDMSD27/1567 / PO:0488</t>
        </is>
      </c>
      <c r="D1588" s="26" t="inlineStr">
        <is>
          <t>31-07-2026</t>
        </is>
      </c>
      <c r="E1588" s="32" t="n">
        <v>9.059999999999999</v>
      </c>
      <c r="F1588" s="33" t="n">
        <v>90.59999999999999</v>
      </c>
      <c r="G1588" s="34" t="n">
        <v>752810</v>
      </c>
      <c r="H1588" s="34" t="n">
        <v>752810</v>
      </c>
      <c r="I1588" s="34" t="n">
        <v>26706.83095238099</v>
      </c>
      <c r="J1588" s="34">
        <f>IF(E1588&gt;0, (G1588-I1588)/E1588, "")</f>
        <v/>
      </c>
      <c r="K1588" s="34">
        <f>IF(F1588&gt;0, (G1588-I1588)/F1588, "")</f>
        <v/>
      </c>
      <c r="L1588" s="35" t="n">
        <v>40.08</v>
      </c>
      <c r="M1588" s="34">
        <f>IF(AND(ISNUMBER(L1588), L1588&gt;0), (J1588/L1588)*42, "")</f>
        <v/>
      </c>
      <c r="N1588" s="34">
        <f>IF(M1588&lt;&gt;"", M1588/10, "")</f>
        <v/>
      </c>
      <c r="O1588" s="34">
        <f>M1588</f>
        <v/>
      </c>
      <c r="P1588" s="34">
        <f>IF(AND(M1588&lt;&gt;"", J1588&lt;&gt;""), M1588-J1588, "")</f>
        <v/>
      </c>
      <c r="Q1588" s="41" t="inlineStr">
        <is>
          <t>Matched</t>
        </is>
      </c>
      <c r="R1588" s="27" t="inlineStr">
        <is>
          <t>Deductions: Oil: ₹26,707</t>
        </is>
      </c>
    </row>
    <row r="1589">
      <c r="A1589" s="20" t="n">
        <v>1588</v>
      </c>
      <c r="B1589" s="21" t="inlineStr">
        <is>
          <t>Hardik Agritrade Private Limited</t>
        </is>
      </c>
      <c r="C1589" s="21" t="inlineStr">
        <is>
          <t>INWDMSD27/1568 / PO:0488</t>
        </is>
      </c>
      <c r="D1589" s="20" t="inlineStr">
        <is>
          <t>31-07-2026</t>
        </is>
      </c>
      <c r="E1589" s="37" t="n">
        <v>9.08</v>
      </c>
      <c r="F1589" s="38" t="n">
        <v>90.8</v>
      </c>
      <c r="G1589" s="39" t="n">
        <v>755300</v>
      </c>
      <c r="H1589" s="39" t="n">
        <v>755300</v>
      </c>
      <c r="I1589" s="39" t="n">
        <v>50892.83333333331</v>
      </c>
      <c r="J1589" s="39">
        <f>IF(E1589&gt;0, (G1589-I1589)/E1589, "")</f>
        <v/>
      </c>
      <c r="K1589" s="39">
        <f>IF(F1589&gt;0, (G1589-I1589)/F1589, "")</f>
        <v/>
      </c>
      <c r="L1589" s="40" t="n">
        <v>38.12</v>
      </c>
      <c r="M1589" s="39">
        <f>IF(AND(ISNUMBER(L1589), L1589&gt;0), (J1589/L1589)*42, "")</f>
        <v/>
      </c>
      <c r="N1589" s="39">
        <f>IF(M1589&lt;&gt;"", M1589/10, "")</f>
        <v/>
      </c>
      <c r="O1589" s="39">
        <f>M1589</f>
        <v/>
      </c>
      <c r="P1589" s="39">
        <f>IF(AND(M1589&lt;&gt;"", J1589&lt;&gt;""), M1589-J1589, "")</f>
        <v/>
      </c>
      <c r="Q1589" s="41" t="inlineStr">
        <is>
          <t>Matched</t>
        </is>
      </c>
      <c r="R1589" s="21" t="inlineStr">
        <is>
          <t>Deductions: Oil: ₹50,893</t>
        </is>
      </c>
    </row>
    <row r="1590">
      <c r="A1590" s="26" t="n">
        <v>1589</v>
      </c>
      <c r="B1590" s="27" t="inlineStr">
        <is>
          <t>Hardik Agritrade Private Limited</t>
        </is>
      </c>
      <c r="C1590" s="27" t="inlineStr">
        <is>
          <t>INWDMSD27/1569 / PO:0488</t>
        </is>
      </c>
      <c r="D1590" s="26" t="inlineStr">
        <is>
          <t>31-07-2026</t>
        </is>
      </c>
      <c r="E1590" s="32" t="n">
        <v>9.029999999999999</v>
      </c>
      <c r="F1590" s="33" t="n">
        <v>90.3</v>
      </c>
      <c r="G1590" s="34" t="n">
        <v>750320</v>
      </c>
      <c r="H1590" s="34" t="n">
        <v>750320</v>
      </c>
      <c r="I1590" s="34" t="n">
        <v>50914.57142857146</v>
      </c>
      <c r="J1590" s="34">
        <f>IF(E1590&gt;0, (G1590-I1590)/E1590, "")</f>
        <v/>
      </c>
      <c r="K1590" s="34">
        <f>IF(F1590&gt;0, (G1590-I1590)/F1590, "")</f>
        <v/>
      </c>
      <c r="L1590" s="35" t="n">
        <v>38.5</v>
      </c>
      <c r="M1590" s="34">
        <f>IF(AND(ISNUMBER(L1590), L1590&gt;0), (J1590/L1590)*42, "")</f>
        <v/>
      </c>
      <c r="N1590" s="34">
        <f>IF(M1590&lt;&gt;"", M1590/10, "")</f>
        <v/>
      </c>
      <c r="O1590" s="34">
        <f>M1590</f>
        <v/>
      </c>
      <c r="P1590" s="34">
        <f>IF(AND(M1590&lt;&gt;"", J1590&lt;&gt;""), M1590-J1590, "")</f>
        <v/>
      </c>
      <c r="Q1590" s="41" t="inlineStr">
        <is>
          <t>Matched</t>
        </is>
      </c>
      <c r="R1590" s="27" t="inlineStr">
        <is>
          <t>Deductions: Oil: ₹50,915</t>
        </is>
      </c>
    </row>
    <row r="1591">
      <c r="A1591" s="20" t="n">
        <v>1590</v>
      </c>
      <c r="B1591" s="21" t="inlineStr">
        <is>
          <t>Hardik Agritrade Private Limited</t>
        </is>
      </c>
      <c r="C1591" s="21" t="inlineStr">
        <is>
          <t>INWDMSD27/1570 / PO:0488</t>
        </is>
      </c>
      <c r="D1591" s="20" t="inlineStr">
        <is>
          <t>31-07-2026</t>
        </is>
      </c>
      <c r="E1591" s="37" t="n">
        <v>9.059999999999999</v>
      </c>
      <c r="F1591" s="38" t="n">
        <v>90.59999999999999</v>
      </c>
      <c r="G1591" s="39" t="n">
        <v>752810</v>
      </c>
      <c r="H1591" s="39" t="n">
        <v>752810</v>
      </c>
      <c r="I1591" s="39" t="n">
        <v>36923.53809523814</v>
      </c>
      <c r="J1591" s="39">
        <f>IF(E1591&gt;0, (G1591-I1591)/E1591, "")</f>
        <v/>
      </c>
      <c r="K1591" s="39">
        <f>IF(F1591&gt;0, (G1591-I1591)/F1591, "")</f>
        <v/>
      </c>
      <c r="L1591" s="40" t="n">
        <v>39.39</v>
      </c>
      <c r="M1591" s="39">
        <f>IF(AND(ISNUMBER(L1591), L1591&gt;0), (J1591/L1591)*42, "")</f>
        <v/>
      </c>
      <c r="N1591" s="39">
        <f>IF(M1591&lt;&gt;"", M1591/10, "")</f>
        <v/>
      </c>
      <c r="O1591" s="39">
        <f>M1591</f>
        <v/>
      </c>
      <c r="P1591" s="39">
        <f>IF(AND(M1591&lt;&gt;"", J1591&lt;&gt;""), M1591-J1591, "")</f>
        <v/>
      </c>
      <c r="Q1591" s="41" t="inlineStr">
        <is>
          <t>Matched</t>
        </is>
      </c>
      <c r="R1591" s="21" t="inlineStr">
        <is>
          <t>Deductions: Oil: ₹36,924</t>
        </is>
      </c>
    </row>
    <row r="1592">
      <c r="A1592" s="26" t="n">
        <v>1591</v>
      </c>
      <c r="B1592" s="27" t="inlineStr">
        <is>
          <t>Reyansh Agro Industries</t>
        </is>
      </c>
      <c r="C1592" s="27" t="inlineStr">
        <is>
          <t>INWDMSD27/1571 / PO:0499</t>
        </is>
      </c>
      <c r="D1592" s="26" t="inlineStr">
        <is>
          <t>31-07-2026</t>
        </is>
      </c>
      <c r="E1592" s="32" t="n">
        <v>42.11</v>
      </c>
      <c r="F1592" s="33" t="n">
        <v>421.1</v>
      </c>
      <c r="G1592" s="34" t="n">
        <v>3490150</v>
      </c>
      <c r="H1592" s="34" t="n">
        <v>3490150</v>
      </c>
      <c r="I1592" s="34" t="n">
        <v>226859.7499999997</v>
      </c>
      <c r="J1592" s="34">
        <f>IF(E1592&gt;0, (G1592-I1592)/E1592, "")</f>
        <v/>
      </c>
      <c r="K1592" s="34">
        <f>IF(F1592&gt;0, (G1592-I1592)/F1592, "")</f>
        <v/>
      </c>
      <c r="L1592" s="35" t="n">
        <v>38.22</v>
      </c>
      <c r="M1592" s="34">
        <f>IF(AND(ISNUMBER(L1592), L1592&gt;0), (J1592/L1592)*42, "")</f>
        <v/>
      </c>
      <c r="N1592" s="34">
        <f>IF(M1592&lt;&gt;"", M1592/10, "")</f>
        <v/>
      </c>
      <c r="O1592" s="34">
        <f>M1592</f>
        <v/>
      </c>
      <c r="P1592" s="34">
        <f>IF(AND(M1592&lt;&gt;"", J1592&lt;&gt;""), M1592-J1592, "")</f>
        <v/>
      </c>
      <c r="Q1592" s="41" t="inlineStr">
        <is>
          <t>Matched</t>
        </is>
      </c>
      <c r="R1592" s="27" t="inlineStr">
        <is>
          <t>Deductions: Oil: ₹226,860</t>
        </is>
      </c>
    </row>
    <row r="1593">
      <c r="A1593" s="20" t="n">
        <v>1592</v>
      </c>
      <c r="B1593" s="21" t="inlineStr">
        <is>
          <t>Reyansh Agro Industries</t>
        </is>
      </c>
      <c r="C1593" s="21" t="inlineStr">
        <is>
          <t>INWDMSD27/1572 / PO:0499</t>
        </is>
      </c>
      <c r="D1593" s="20" t="inlineStr">
        <is>
          <t>01-08-2026</t>
        </is>
      </c>
      <c r="E1593" s="37" t="n">
        <v>30.72</v>
      </c>
      <c r="F1593" s="38" t="n">
        <v>307.2</v>
      </c>
      <c r="G1593" s="39" t="n">
        <v>2547270</v>
      </c>
      <c r="H1593" s="39" t="n">
        <v>2547270</v>
      </c>
      <c r="I1593" s="39" t="n">
        <v>222582.8785714287</v>
      </c>
      <c r="J1593" s="39">
        <f>IF(E1593&gt;0, (G1593-I1593)/E1593, "")</f>
        <v/>
      </c>
      <c r="K1593" s="39">
        <f>IF(F1593&gt;0, (G1593-I1593)/F1593, "")</f>
        <v/>
      </c>
      <c r="L1593" s="40" t="n">
        <v>37.78</v>
      </c>
      <c r="M1593" s="39">
        <f>IF(AND(ISNUMBER(L1593), L1593&gt;0), (J1593/L1593)*42, "")</f>
        <v/>
      </c>
      <c r="N1593" s="39">
        <f>IF(M1593&lt;&gt;"", M1593/10, "")</f>
        <v/>
      </c>
      <c r="O1593" s="39">
        <f>M1593</f>
        <v/>
      </c>
      <c r="P1593" s="39">
        <f>IF(AND(M1593&lt;&gt;"", J1593&lt;&gt;""), M1593-J1593, "")</f>
        <v/>
      </c>
      <c r="Q1593" s="41" t="inlineStr">
        <is>
          <t>Matched</t>
        </is>
      </c>
      <c r="R1593" s="21" t="inlineStr">
        <is>
          <t>Deductions: Oil: ₹222,583</t>
        </is>
      </c>
    </row>
    <row r="1594">
      <c r="A1594" s="26" t="n">
        <v>1593</v>
      </c>
      <c r="B1594" s="27" t="inlineStr">
        <is>
          <t>Reyansh Agro Industries</t>
        </is>
      </c>
      <c r="C1594" s="27" t="inlineStr">
        <is>
          <t>INWDMSD27/1573 / PO:0499</t>
        </is>
      </c>
      <c r="D1594" s="26" t="inlineStr">
        <is>
          <t>01-08-2026</t>
        </is>
      </c>
      <c r="E1594" s="32" t="n">
        <v>41.87</v>
      </c>
      <c r="F1594" s="33" t="n">
        <v>418.7</v>
      </c>
      <c r="G1594" s="34" t="n">
        <v>3477700</v>
      </c>
      <c r="H1594" s="34" t="n">
        <v>3477700</v>
      </c>
      <c r="I1594" s="34" t="n">
        <v>251719.238095238</v>
      </c>
      <c r="J1594" s="34">
        <f>IF(E1594&gt;0, (G1594-I1594)/E1594, "")</f>
        <v/>
      </c>
      <c r="K1594" s="34">
        <f>IF(F1594&gt;0, (G1594-I1594)/F1594, "")</f>
        <v/>
      </c>
      <c r="L1594" s="35" t="n">
        <v>37.83</v>
      </c>
      <c r="M1594" s="34">
        <f>IF(AND(ISNUMBER(L1594), L1594&gt;0), (J1594/L1594)*42, "")</f>
        <v/>
      </c>
      <c r="N1594" s="34">
        <f>IF(M1594&lt;&gt;"", M1594/10, "")</f>
        <v/>
      </c>
      <c r="O1594" s="34">
        <f>M1594</f>
        <v/>
      </c>
      <c r="P1594" s="34">
        <f>IF(AND(M1594&lt;&gt;"", J1594&lt;&gt;""), M1594-J1594, "")</f>
        <v/>
      </c>
      <c r="Q1594" s="41" t="inlineStr">
        <is>
          <t>Matched</t>
        </is>
      </c>
      <c r="R1594" s="27" t="inlineStr">
        <is>
          <t>Deductions: Oil: ₹251,719</t>
        </is>
      </c>
    </row>
    <row r="1595">
      <c r="A1595" s="20" t="n">
        <v>1594</v>
      </c>
      <c r="B1595" s="21" t="inlineStr">
        <is>
          <t>Reyansh Agro Industries</t>
        </is>
      </c>
      <c r="C1595" s="21" t="inlineStr">
        <is>
          <t>INWDMSD27/1574 / PO:0499</t>
        </is>
      </c>
      <c r="D1595" s="20" t="inlineStr">
        <is>
          <t>01-08-2026</t>
        </is>
      </c>
      <c r="E1595" s="37" t="n">
        <v>30.21</v>
      </c>
      <c r="F1595" s="38" t="n">
        <v>302.1</v>
      </c>
      <c r="G1595" s="39" t="n">
        <v>2507430</v>
      </c>
      <c r="H1595" s="39" t="n">
        <v>2507430</v>
      </c>
      <c r="I1595" s="39" t="n">
        <v>109252.307142857</v>
      </c>
      <c r="J1595" s="39">
        <f>IF(E1595&gt;0, (G1595-I1595)/E1595, "")</f>
        <v/>
      </c>
      <c r="K1595" s="39">
        <f>IF(F1595&gt;0, (G1595-I1595)/F1595, "")</f>
        <v/>
      </c>
      <c r="L1595" s="40" t="n">
        <v>37.78</v>
      </c>
      <c r="M1595" s="39">
        <f>IF(AND(ISNUMBER(L1595), L1595&gt;0), (J1595/L1595)*42, "")</f>
        <v/>
      </c>
      <c r="N1595" s="39">
        <f>IF(M1595&lt;&gt;"", M1595/10, "")</f>
        <v/>
      </c>
      <c r="O1595" s="39">
        <f>M1595</f>
        <v/>
      </c>
      <c r="P1595" s="39">
        <f>IF(AND(M1595&lt;&gt;"", J1595&lt;&gt;""), M1595-J1595, "")</f>
        <v/>
      </c>
      <c r="Q1595" s="41" t="inlineStr">
        <is>
          <t>Matched</t>
        </is>
      </c>
      <c r="R1595" s="21" t="inlineStr">
        <is>
          <t>Deductions: Oil: ₹109,252</t>
        </is>
      </c>
    </row>
    <row r="1596">
      <c r="A1596" s="26" t="n">
        <v>1595</v>
      </c>
      <c r="B1596" s="27" t="inlineStr">
        <is>
          <t>Reyansh Agro Industries</t>
        </is>
      </c>
      <c r="C1596" s="27" t="inlineStr">
        <is>
          <t>INWDMSD27/1575 / PO:0499</t>
        </is>
      </c>
      <c r="D1596" s="26" t="inlineStr">
        <is>
          <t>01-08-2026</t>
        </is>
      </c>
      <c r="E1596" s="32" t="n">
        <v>30.43</v>
      </c>
      <c r="F1596" s="33" t="n">
        <v>304.3</v>
      </c>
      <c r="G1596" s="34" t="n">
        <v>2526520</v>
      </c>
      <c r="H1596" s="34" t="n">
        <v>2526520</v>
      </c>
      <c r="I1596" s="34" t="n">
        <v>202121.6</v>
      </c>
      <c r="J1596" s="34">
        <f>IF(E1596&gt;0, (G1596-I1596)/E1596, "")</f>
        <v/>
      </c>
      <c r="K1596" s="34">
        <f>IF(F1596&gt;0, (G1596-I1596)/F1596, "")</f>
        <v/>
      </c>
      <c r="L1596" s="35" t="n">
        <v>38.05</v>
      </c>
      <c r="M1596" s="34">
        <f>IF(AND(ISNUMBER(L1596), L1596&gt;0), (J1596/L1596)*42, "")</f>
        <v/>
      </c>
      <c r="N1596" s="34">
        <f>IF(M1596&lt;&gt;"", M1596/10, "")</f>
        <v/>
      </c>
      <c r="O1596" s="34">
        <f>M1596</f>
        <v/>
      </c>
      <c r="P1596" s="34">
        <f>IF(AND(M1596&lt;&gt;"", J1596&lt;&gt;""), M1596-J1596, "")</f>
        <v/>
      </c>
      <c r="Q1596" s="41" t="inlineStr">
        <is>
          <t>Matched</t>
        </is>
      </c>
      <c r="R1596" s="27" t="inlineStr">
        <is>
          <t>Deductions: Oil: ₹202,122</t>
        </is>
      </c>
    </row>
    <row r="1597">
      <c r="A1597" s="20" t="n">
        <v>1596</v>
      </c>
      <c r="B1597" s="21" t="inlineStr">
        <is>
          <t>Reyansh Agro Industries</t>
        </is>
      </c>
      <c r="C1597" s="21" t="inlineStr">
        <is>
          <t>INWDMSD27/1576 / PO:0499</t>
        </is>
      </c>
      <c r="D1597" s="20" t="inlineStr">
        <is>
          <t>01-08-2026</t>
        </is>
      </c>
      <c r="E1597" s="37" t="n">
        <v>39.14</v>
      </c>
      <c r="F1597" s="38" t="n">
        <v>391.4</v>
      </c>
      <c r="G1597" s="39" t="n">
        <v>3253600</v>
      </c>
      <c r="H1597" s="39" t="n">
        <v>3253600</v>
      </c>
      <c r="I1597" s="39" t="n">
        <v>152609.3333333333</v>
      </c>
      <c r="J1597" s="39">
        <f>IF(E1597&gt;0, (G1597-I1597)/E1597, "")</f>
        <v/>
      </c>
      <c r="K1597" s="39">
        <f>IF(F1597&gt;0, (G1597-I1597)/F1597, "")</f>
        <v/>
      </c>
      <c r="L1597" s="40" t="n">
        <v>38.01</v>
      </c>
      <c r="M1597" s="39">
        <f>IF(AND(ISNUMBER(L1597), L1597&gt;0), (J1597/L1597)*42, "")</f>
        <v/>
      </c>
      <c r="N1597" s="39">
        <f>IF(M1597&lt;&gt;"", M1597/10, "")</f>
        <v/>
      </c>
      <c r="O1597" s="39">
        <f>M1597</f>
        <v/>
      </c>
      <c r="P1597" s="39">
        <f>IF(AND(M1597&lt;&gt;"", J1597&lt;&gt;""), M1597-J1597, "")</f>
        <v/>
      </c>
      <c r="Q1597" s="41" t="inlineStr">
        <is>
          <t>Matched</t>
        </is>
      </c>
      <c r="R1597" s="21" t="inlineStr">
        <is>
          <t>Deductions: Oil: ₹152,609</t>
        </is>
      </c>
    </row>
    <row r="1598">
      <c r="A1598" s="26" t="n">
        <v>1597</v>
      </c>
      <c r="B1598" s="27" t="inlineStr">
        <is>
          <t>Hardik Agritrade Private Limited</t>
        </is>
      </c>
      <c r="C1598" s="27" t="inlineStr">
        <is>
          <t>INWDMSD27/1577 / PO:0488</t>
        </is>
      </c>
      <c r="D1598" s="26" t="inlineStr">
        <is>
          <t>01-08-2026</t>
        </is>
      </c>
      <c r="E1598" s="32" t="n">
        <v>9.129999999999999</v>
      </c>
      <c r="F1598" s="33" t="n">
        <v>91.3</v>
      </c>
      <c r="G1598" s="34" t="n">
        <v>758620</v>
      </c>
      <c r="H1598" s="34" t="n">
        <v>758620</v>
      </c>
      <c r="I1598" s="34" t="n">
        <v>24926.08571428576</v>
      </c>
      <c r="J1598" s="34">
        <f>IF(E1598&gt;0, (G1598-I1598)/E1598, "")</f>
        <v/>
      </c>
      <c r="K1598" s="34">
        <f>IF(F1598&gt;0, (G1598-I1598)/F1598, "")</f>
        <v/>
      </c>
      <c r="L1598" s="35" t="n">
        <v>39.84</v>
      </c>
      <c r="M1598" s="34">
        <f>IF(AND(ISNUMBER(L1598), L1598&gt;0), (J1598/L1598)*42, "")</f>
        <v/>
      </c>
      <c r="N1598" s="34">
        <f>IF(M1598&lt;&gt;"", M1598/10, "")</f>
        <v/>
      </c>
      <c r="O1598" s="34">
        <f>M1598</f>
        <v/>
      </c>
      <c r="P1598" s="34">
        <f>IF(AND(M1598&lt;&gt;"", J1598&lt;&gt;""), M1598-J1598, "")</f>
        <v/>
      </c>
      <c r="Q1598" s="41" t="inlineStr">
        <is>
          <t>Matched</t>
        </is>
      </c>
      <c r="R1598" s="27" t="inlineStr">
        <is>
          <t>Deductions: Oil: ₹24,926</t>
        </is>
      </c>
    </row>
    <row r="1599">
      <c r="A1599" s="20" t="n">
        <v>1598</v>
      </c>
      <c r="B1599" s="21" t="inlineStr">
        <is>
          <t>Hardik Agritrade Private Limited</t>
        </is>
      </c>
      <c r="C1599" s="21" t="inlineStr">
        <is>
          <t>INWDMSD27/1578 / PO:0488</t>
        </is>
      </c>
      <c r="D1599" s="20" t="inlineStr">
        <is>
          <t>01-08-2026</t>
        </is>
      </c>
      <c r="E1599" s="37" t="n">
        <v>9.209999999999999</v>
      </c>
      <c r="F1599" s="38" t="n">
        <v>92.09999999999999</v>
      </c>
      <c r="G1599" s="39" t="n">
        <v>765260</v>
      </c>
      <c r="H1599" s="39" t="n">
        <v>765260</v>
      </c>
      <c r="I1599" s="39" t="n">
        <v>34254.49523809528</v>
      </c>
      <c r="J1599" s="39">
        <f>IF(E1599&gt;0, (G1599-I1599)/E1599, "")</f>
        <v/>
      </c>
      <c r="K1599" s="39">
        <f>IF(F1599&gt;0, (G1599-I1599)/F1599, "")</f>
        <v/>
      </c>
      <c r="L1599" s="40" t="n">
        <v>39.5</v>
      </c>
      <c r="M1599" s="39">
        <f>IF(AND(ISNUMBER(L1599), L1599&gt;0), (J1599/L1599)*42, "")</f>
        <v/>
      </c>
      <c r="N1599" s="39">
        <f>IF(M1599&lt;&gt;"", M1599/10, "")</f>
        <v/>
      </c>
      <c r="O1599" s="39">
        <f>M1599</f>
        <v/>
      </c>
      <c r="P1599" s="39">
        <f>IF(AND(M1599&lt;&gt;"", J1599&lt;&gt;""), M1599-J1599, "")</f>
        <v/>
      </c>
      <c r="Q1599" s="41" t="inlineStr">
        <is>
          <t>Matched</t>
        </is>
      </c>
      <c r="R1599" s="21" t="inlineStr">
        <is>
          <t>Deductions: Oil: ₹34,254</t>
        </is>
      </c>
    </row>
    <row r="1600">
      <c r="A1600" s="26" t="n">
        <v>1599</v>
      </c>
      <c r="B1600" s="27" t="inlineStr">
        <is>
          <t>Hardik Agritrade Private Limited</t>
        </is>
      </c>
      <c r="C1600" s="27" t="inlineStr">
        <is>
          <t>INWDMSD27/1579 / PO:0488</t>
        </is>
      </c>
      <c r="D1600" s="26" t="inlineStr">
        <is>
          <t>01-08-2026</t>
        </is>
      </c>
      <c r="E1600" s="32" t="n">
        <v>9.07</v>
      </c>
      <c r="F1600" s="33" t="n">
        <v>90.7</v>
      </c>
      <c r="G1600" s="34" t="n">
        <v>753640</v>
      </c>
      <c r="H1600" s="34" t="n">
        <v>753640</v>
      </c>
      <c r="I1600" s="34" t="n">
        <v>22788.63809523815</v>
      </c>
      <c r="J1600" s="34">
        <f>IF(E1600&gt;0, (G1600-I1600)/E1600, "")</f>
        <v/>
      </c>
      <c r="K1600" s="34">
        <f>IF(F1600&gt;0, (G1600-I1600)/F1600, "")</f>
        <v/>
      </c>
      <c r="L1600" s="35" t="n">
        <v>40.52</v>
      </c>
      <c r="M1600" s="34">
        <f>IF(AND(ISNUMBER(L1600), L1600&gt;0), (J1600/L1600)*42, "")</f>
        <v/>
      </c>
      <c r="N1600" s="34">
        <f>IF(M1600&lt;&gt;"", M1600/10, "")</f>
        <v/>
      </c>
      <c r="O1600" s="34">
        <f>M1600</f>
        <v/>
      </c>
      <c r="P1600" s="34">
        <f>IF(AND(M1600&lt;&gt;"", J1600&lt;&gt;""), M1600-J1600, "")</f>
        <v/>
      </c>
      <c r="Q1600" s="41" t="inlineStr">
        <is>
          <t>Matched</t>
        </is>
      </c>
      <c r="R1600" s="27" t="inlineStr">
        <is>
          <t>Deductions: Oil: ₹22,789</t>
        </is>
      </c>
    </row>
    <row r="1601">
      <c r="A1601" s="20" t="n">
        <v>1600</v>
      </c>
      <c r="B1601" s="21" t="inlineStr">
        <is>
          <t>Reyansh Agro Industries</t>
        </is>
      </c>
      <c r="C1601" s="21" t="inlineStr">
        <is>
          <t>INWDMSD27/1580 / PO:0499</t>
        </is>
      </c>
      <c r="D1601" s="20" t="inlineStr">
        <is>
          <t>01-08-2026</t>
        </is>
      </c>
      <c r="E1601" s="37" t="n">
        <v>34.84</v>
      </c>
      <c r="F1601" s="38" t="n">
        <v>348.4</v>
      </c>
      <c r="G1601" s="39" t="n">
        <v>2906660</v>
      </c>
      <c r="H1601" s="39" t="n">
        <v>2906660</v>
      </c>
      <c r="I1601" s="39" t="n">
        <v>215364.4476190474</v>
      </c>
      <c r="J1601" s="39">
        <f>IF(E1601&gt;0, (G1601-I1601)/E1601, "")</f>
        <v/>
      </c>
      <c r="K1601" s="39">
        <f>IF(F1601&gt;0, (G1601-I1601)/F1601, "")</f>
        <v/>
      </c>
      <c r="L1601" s="40" t="n">
        <v>37.22</v>
      </c>
      <c r="M1601" s="39">
        <f>IF(AND(ISNUMBER(L1601), L1601&gt;0), (J1601/L1601)*42, "")</f>
        <v/>
      </c>
      <c r="N1601" s="39">
        <f>IF(M1601&lt;&gt;"", M1601/10, "")</f>
        <v/>
      </c>
      <c r="O1601" s="39">
        <f>M1601</f>
        <v/>
      </c>
      <c r="P1601" s="39">
        <f>IF(AND(M1601&lt;&gt;"", J1601&lt;&gt;""), M1601-J1601, "")</f>
        <v/>
      </c>
      <c r="Q1601" s="41" t="inlineStr">
        <is>
          <t>Matched</t>
        </is>
      </c>
      <c r="R1601" s="21" t="inlineStr">
        <is>
          <t>Deductions: Oil: ₹206,234, Shortage: ₹9,130</t>
        </is>
      </c>
    </row>
    <row r="1602">
      <c r="A1602" s="26" t="n">
        <v>1601</v>
      </c>
      <c r="B1602" s="27" t="inlineStr">
        <is>
          <t>Hardik Agritrade Private Limited</t>
        </is>
      </c>
      <c r="C1602" s="27" t="inlineStr">
        <is>
          <t>INWDMSD27/1581 / PO:0488</t>
        </is>
      </c>
      <c r="D1602" s="26" t="inlineStr">
        <is>
          <t>01-08-2026</t>
        </is>
      </c>
      <c r="E1602" s="32" t="n">
        <v>9.209999999999999</v>
      </c>
      <c r="F1602" s="33" t="n">
        <v>92.09999999999999</v>
      </c>
      <c r="G1602" s="34" t="n">
        <v>766090</v>
      </c>
      <c r="H1602" s="34" t="n">
        <v>766090</v>
      </c>
      <c r="I1602" s="34" t="n">
        <v>32467.62380952383</v>
      </c>
      <c r="J1602" s="34">
        <f>IF(E1602&gt;0, (G1602-I1602)/E1602, "")</f>
        <v/>
      </c>
      <c r="K1602" s="34">
        <f>IF(F1602&gt;0, (G1602-I1602)/F1602, "")</f>
        <v/>
      </c>
      <c r="L1602" s="35" t="n">
        <v>39.96</v>
      </c>
      <c r="M1602" s="34">
        <f>IF(AND(ISNUMBER(L1602), L1602&gt;0), (J1602/L1602)*42, "")</f>
        <v/>
      </c>
      <c r="N1602" s="34">
        <f>IF(M1602&lt;&gt;"", M1602/10, "")</f>
        <v/>
      </c>
      <c r="O1602" s="34">
        <f>M1602</f>
        <v/>
      </c>
      <c r="P1602" s="34">
        <f>IF(AND(M1602&lt;&gt;"", J1602&lt;&gt;""), M1602-J1602, "")</f>
        <v/>
      </c>
      <c r="Q1602" s="41" t="inlineStr">
        <is>
          <t>Matched</t>
        </is>
      </c>
      <c r="R1602" s="27" t="inlineStr">
        <is>
          <t>Deductions: Oil: ₹32,468</t>
        </is>
      </c>
    </row>
    <row r="1603">
      <c r="A1603" s="20" t="n">
        <v>1602</v>
      </c>
      <c r="B1603" s="21" t="inlineStr">
        <is>
          <t>Hardik Agritrade Private Limited</t>
        </is>
      </c>
      <c r="C1603" s="21" t="inlineStr">
        <is>
          <t>INWDMSD27/1582 / PO:0488</t>
        </is>
      </c>
      <c r="D1603" s="20" t="inlineStr">
        <is>
          <t>01-08-2026</t>
        </is>
      </c>
      <c r="E1603" s="37" t="n">
        <v>9.08</v>
      </c>
      <c r="F1603" s="38" t="n">
        <v>90.8</v>
      </c>
      <c r="G1603" s="39" t="n">
        <v>754470</v>
      </c>
      <c r="H1603" s="39" t="n">
        <v>754470</v>
      </c>
      <c r="I1603" s="39" t="n">
        <v>36825.32142857138</v>
      </c>
      <c r="J1603" s="39">
        <f>IF(E1603&gt;0, (G1603-I1603)/E1603, "")</f>
        <v/>
      </c>
      <c r="K1603" s="39">
        <f>IF(F1603&gt;0, (G1603-I1603)/F1603, "")</f>
        <v/>
      </c>
      <c r="L1603" s="40" t="n">
        <v>39.59</v>
      </c>
      <c r="M1603" s="39">
        <f>IF(AND(ISNUMBER(L1603), L1603&gt;0), (J1603/L1603)*42, "")</f>
        <v/>
      </c>
      <c r="N1603" s="39">
        <f>IF(M1603&lt;&gt;"", M1603/10, "")</f>
        <v/>
      </c>
      <c r="O1603" s="39">
        <f>M1603</f>
        <v/>
      </c>
      <c r="P1603" s="39">
        <f>IF(AND(M1603&lt;&gt;"", J1603&lt;&gt;""), M1603-J1603, "")</f>
        <v/>
      </c>
      <c r="Q1603" s="41" t="inlineStr">
        <is>
          <t>Matched</t>
        </is>
      </c>
      <c r="R1603" s="21" t="inlineStr">
        <is>
          <t>Deductions: Oil: ₹36,825</t>
        </is>
      </c>
    </row>
    <row r="1604">
      <c r="A1604" s="26" t="n">
        <v>1603</v>
      </c>
      <c r="B1604" s="27" t="inlineStr">
        <is>
          <t>Hardik Agritrade Private Limited</t>
        </is>
      </c>
      <c r="C1604" s="27" t="inlineStr">
        <is>
          <t>INWDMSD27/1583 / PO:0488</t>
        </is>
      </c>
      <c r="D1604" s="26" t="inlineStr">
        <is>
          <t>01-08-2026</t>
        </is>
      </c>
      <c r="E1604" s="32" t="n">
        <v>8.76</v>
      </c>
      <c r="F1604" s="33" t="n">
        <v>87.59999999999999</v>
      </c>
      <c r="G1604" s="34" t="n">
        <v>727910</v>
      </c>
      <c r="H1604" s="34" t="n">
        <v>727910</v>
      </c>
      <c r="I1604" s="34" t="n">
        <v>30502.8952380952</v>
      </c>
      <c r="J1604" s="34">
        <f>IF(E1604&gt;0, (G1604-I1604)/E1604, "")</f>
        <v/>
      </c>
      <c r="K1604" s="34">
        <f>IF(F1604&gt;0, (G1604-I1604)/F1604, "")</f>
        <v/>
      </c>
      <c r="L1604" s="35" t="n">
        <v>39.61</v>
      </c>
      <c r="M1604" s="34">
        <f>IF(AND(ISNUMBER(L1604), L1604&gt;0), (J1604/L1604)*42, "")</f>
        <v/>
      </c>
      <c r="N1604" s="34">
        <f>IF(M1604&lt;&gt;"", M1604/10, "")</f>
        <v/>
      </c>
      <c r="O1604" s="34">
        <f>M1604</f>
        <v/>
      </c>
      <c r="P1604" s="34">
        <f>IF(AND(M1604&lt;&gt;"", J1604&lt;&gt;""), M1604-J1604, "")</f>
        <v/>
      </c>
      <c r="Q1604" s="41" t="inlineStr">
        <is>
          <t>Matched</t>
        </is>
      </c>
      <c r="R1604" s="27" t="inlineStr">
        <is>
          <t>Deductions: Oil: ₹30,503</t>
        </is>
      </c>
    </row>
    <row r="1605">
      <c r="A1605" s="20" t="n">
        <v>1604</v>
      </c>
      <c r="B1605" s="21" t="inlineStr">
        <is>
          <t>Jakhar Trading Company</t>
        </is>
      </c>
      <c r="C1605" s="21" t="inlineStr">
        <is>
          <t>INWDMSD27/1584 / PO:0491</t>
        </is>
      </c>
      <c r="D1605" s="20" t="inlineStr">
        <is>
          <t>02-08-2026</t>
        </is>
      </c>
      <c r="E1605" s="37" t="n">
        <v>40.05</v>
      </c>
      <c r="F1605" s="38" t="n">
        <v>400.5</v>
      </c>
      <c r="G1605" s="39" t="n">
        <v>3302592</v>
      </c>
      <c r="H1605" s="39" t="n">
        <v>3302592</v>
      </c>
      <c r="I1605" s="39" t="n">
        <v>219386.4685714285</v>
      </c>
      <c r="J1605" s="39">
        <f>IF(E1605&gt;0, (G1605-I1605)/E1605, "")</f>
        <v/>
      </c>
      <c r="K1605" s="39">
        <f>IF(F1605&gt;0, (G1605-I1605)/F1605, "")</f>
        <v/>
      </c>
      <c r="L1605" s="40" t="n">
        <v>39.61</v>
      </c>
      <c r="M1605" s="39">
        <f>IF(AND(ISNUMBER(L1605), L1605&gt;0), (J1605/L1605)*42, "")</f>
        <v/>
      </c>
      <c r="N1605" s="39">
        <f>IF(M1605&lt;&gt;"", M1605/10, "")</f>
        <v/>
      </c>
      <c r="O1605" s="39">
        <f>M1605</f>
        <v/>
      </c>
      <c r="P1605" s="39">
        <f>IF(AND(M1605&lt;&gt;"", J1605&lt;&gt;""), M1605-J1605, "")</f>
        <v/>
      </c>
      <c r="Q1605" s="41" t="inlineStr">
        <is>
          <t>Matched</t>
        </is>
      </c>
      <c r="R1605" s="21" t="inlineStr">
        <is>
          <t>Deductions: Oil: ₹219,386</t>
        </is>
      </c>
    </row>
    <row r="1606">
      <c r="A1606" s="26" t="n">
        <v>1605</v>
      </c>
      <c r="B1606" s="27" t="inlineStr">
        <is>
          <t>Jakhar Trading Company</t>
        </is>
      </c>
      <c r="C1606" s="27" t="inlineStr">
        <is>
          <t>INWDMSD27/1585 / PO:0491</t>
        </is>
      </c>
      <c r="D1606" s="26" t="inlineStr">
        <is>
          <t>02-08-2026</t>
        </is>
      </c>
      <c r="E1606" s="32" t="n">
        <v>24.57</v>
      </c>
      <c r="F1606" s="33" t="n">
        <v>245.7</v>
      </c>
      <c r="G1606" s="34" t="n">
        <v>2025392</v>
      </c>
      <c r="H1606" s="34" t="n">
        <v>2025392</v>
      </c>
      <c r="I1606" s="34" t="n">
        <v>201092.4914285715</v>
      </c>
      <c r="J1606" s="34">
        <f>IF(E1606&gt;0, (G1606-I1606)/E1606, "")</f>
        <v/>
      </c>
      <c r="K1606" s="34">
        <f>IF(F1606&gt;0, (G1606-I1606)/F1606, "")</f>
        <v/>
      </c>
      <c r="L1606" s="35" t="n">
        <v>38.56</v>
      </c>
      <c r="M1606" s="34">
        <f>IF(AND(ISNUMBER(L1606), L1606&gt;0), (J1606/L1606)*42, "")</f>
        <v/>
      </c>
      <c r="N1606" s="34">
        <f>IF(M1606&lt;&gt;"", M1606/10, "")</f>
        <v/>
      </c>
      <c r="O1606" s="34">
        <f>M1606</f>
        <v/>
      </c>
      <c r="P1606" s="34">
        <f>IF(AND(M1606&lt;&gt;"", J1606&lt;&gt;""), M1606-J1606, "")</f>
        <v/>
      </c>
      <c r="Q1606" s="41" t="inlineStr">
        <is>
          <t>Matched</t>
        </is>
      </c>
      <c r="R1606" s="27" t="inlineStr">
        <is>
          <t>Deductions: Oil: ₹201,092</t>
        </is>
      </c>
    </row>
    <row r="1607">
      <c r="A1607" s="20" t="n">
        <v>1606</v>
      </c>
      <c r="B1607" s="21" t="inlineStr">
        <is>
          <t>Reyansh Agro Industries</t>
        </is>
      </c>
      <c r="C1607" s="21" t="inlineStr">
        <is>
          <t>INWDMSD27/1586 / PO:0499</t>
        </is>
      </c>
      <c r="D1607" s="20" t="inlineStr">
        <is>
          <t>02-08-2026</t>
        </is>
      </c>
      <c r="E1607" s="37" t="n">
        <v>30.85</v>
      </c>
      <c r="F1607" s="38" t="n">
        <v>308.5</v>
      </c>
      <c r="G1607" s="39" t="n">
        <v>2557230</v>
      </c>
      <c r="H1607" s="39" t="n">
        <v>2557230</v>
      </c>
      <c r="I1607" s="39" t="n">
        <v>112031.0285714288</v>
      </c>
      <c r="J1607" s="39">
        <f>IF(E1607&gt;0, (G1607-I1607)/E1607, "")</f>
        <v/>
      </c>
      <c r="K1607" s="39">
        <f>IF(F1607&gt;0, (G1607-I1607)/F1607, "")</f>
        <v/>
      </c>
      <c r="L1607" s="40" t="n">
        <v>38.37</v>
      </c>
      <c r="M1607" s="39">
        <f>IF(AND(ISNUMBER(L1607), L1607&gt;0), (J1607/L1607)*42, "")</f>
        <v/>
      </c>
      <c r="N1607" s="39">
        <f>IF(M1607&lt;&gt;"", M1607/10, "")</f>
        <v/>
      </c>
      <c r="O1607" s="39">
        <f>M1607</f>
        <v/>
      </c>
      <c r="P1607" s="39">
        <f>IF(AND(M1607&lt;&gt;"", J1607&lt;&gt;""), M1607-J1607, "")</f>
        <v/>
      </c>
      <c r="Q1607" s="41" t="inlineStr">
        <is>
          <t>Matched</t>
        </is>
      </c>
      <c r="R1607" s="21" t="inlineStr">
        <is>
          <t>Deductions: Oil: ₹112,031</t>
        </is>
      </c>
    </row>
    <row r="1608">
      <c r="A1608" s="26" t="n">
        <v>1607</v>
      </c>
      <c r="B1608" s="27" t="inlineStr">
        <is>
          <t>Jakhar Trading Company</t>
        </is>
      </c>
      <c r="C1608" s="27" t="inlineStr">
        <is>
          <t>INWDMSD27/1587 / PO:0491</t>
        </is>
      </c>
      <c r="D1608" s="26" t="inlineStr">
        <is>
          <t>02-08-2026</t>
        </is>
      </c>
      <c r="E1608" s="32" t="n">
        <v>35.39</v>
      </c>
      <c r="F1608" s="33" t="n">
        <v>353.9</v>
      </c>
      <c r="G1608" s="34" t="n">
        <v>2916960</v>
      </c>
      <c r="H1608" s="34" t="n">
        <v>2916960</v>
      </c>
      <c r="I1608" s="34" t="n">
        <v>196547.5428571427</v>
      </c>
      <c r="J1608" s="34">
        <f>IF(E1608&gt;0, (G1608-I1608)/E1608, "")</f>
        <v/>
      </c>
      <c r="K1608" s="34">
        <f>IF(F1608&gt;0, (G1608-I1608)/F1608, "")</f>
        <v/>
      </c>
      <c r="L1608" s="35" t="n">
        <v>39.59</v>
      </c>
      <c r="M1608" s="34">
        <f>IF(AND(ISNUMBER(L1608), L1608&gt;0), (J1608/L1608)*42, "")</f>
        <v/>
      </c>
      <c r="N1608" s="34">
        <f>IF(M1608&lt;&gt;"", M1608/10, "")</f>
        <v/>
      </c>
      <c r="O1608" s="34">
        <f>M1608</f>
        <v/>
      </c>
      <c r="P1608" s="34">
        <f>IF(AND(M1608&lt;&gt;"", J1608&lt;&gt;""), M1608-J1608, "")</f>
        <v/>
      </c>
      <c r="Q1608" s="41" t="inlineStr">
        <is>
          <t>Matched</t>
        </is>
      </c>
      <c r="R1608" s="27" t="inlineStr">
        <is>
          <t>Deductions: Oil: ₹196,548</t>
        </is>
      </c>
    </row>
    <row r="1609">
      <c r="A1609" s="20" t="n">
        <v>1608</v>
      </c>
      <c r="B1609" s="21" t="inlineStr">
        <is>
          <t>Reyansh Agro Industries</t>
        </is>
      </c>
      <c r="C1609" s="21" t="inlineStr">
        <is>
          <t>INWDMSD27/1588 / PO:0499</t>
        </is>
      </c>
      <c r="D1609" s="20" t="inlineStr">
        <is>
          <t>02-08-2026</t>
        </is>
      </c>
      <c r="E1609" s="37" t="n">
        <v>27.17</v>
      </c>
      <c r="F1609" s="38" t="n">
        <v>271.7</v>
      </c>
      <c r="G1609" s="39" t="n">
        <v>2262580</v>
      </c>
      <c r="H1609" s="39" t="n">
        <v>2262580</v>
      </c>
      <c r="I1609" s="39" t="n">
        <v>42852.50476190487</v>
      </c>
      <c r="J1609" s="39">
        <f>IF(E1609&gt;0, (G1609-I1609)/E1609, "")</f>
        <v/>
      </c>
      <c r="K1609" s="39">
        <f>IF(F1609&gt;0, (G1609-I1609)/F1609, "")</f>
        <v/>
      </c>
      <c r="L1609" s="40" t="n">
        <v>40.62</v>
      </c>
      <c r="M1609" s="39">
        <f>IF(AND(ISNUMBER(L1609), L1609&gt;0), (J1609/L1609)*42, "")</f>
        <v/>
      </c>
      <c r="N1609" s="39">
        <f>IF(M1609&lt;&gt;"", M1609/10, "")</f>
        <v/>
      </c>
      <c r="O1609" s="39">
        <f>M1609</f>
        <v/>
      </c>
      <c r="P1609" s="39">
        <f>IF(AND(M1609&lt;&gt;"", J1609&lt;&gt;""), M1609-J1609, "")</f>
        <v/>
      </c>
      <c r="Q1609" s="41" t="inlineStr">
        <is>
          <t>Matched</t>
        </is>
      </c>
      <c r="R1609" s="21" t="inlineStr">
        <is>
          <t>Deductions: Oil: ₹39,865, Shortage: ₹2,988</t>
        </is>
      </c>
    </row>
    <row r="1610">
      <c r="A1610" s="26" t="n">
        <v>1609</v>
      </c>
      <c r="B1610" s="27" t="inlineStr">
        <is>
          <t>Reyansh Agro Industries</t>
        </is>
      </c>
      <c r="C1610" s="27" t="inlineStr">
        <is>
          <t>INWDMSD27/1589 / PO:0499</t>
        </is>
      </c>
      <c r="D1610" s="26" t="inlineStr">
        <is>
          <t>02-08-2026</t>
        </is>
      </c>
      <c r="E1610" s="32" t="n">
        <v>34.57</v>
      </c>
      <c r="F1610" s="33" t="n">
        <v>345.7</v>
      </c>
      <c r="G1610" s="34" t="n">
        <v>2873045</v>
      </c>
      <c r="H1610" s="34" t="n">
        <v>2873045</v>
      </c>
      <c r="I1610" s="34" t="n">
        <v>174434.8749999998</v>
      </c>
      <c r="J1610" s="34">
        <f>IF(E1610&gt;0, (G1610-I1610)/E1610, "")</f>
        <v/>
      </c>
      <c r="K1610" s="34">
        <f>IF(F1610&gt;0, (G1610-I1610)/F1610, "")</f>
        <v/>
      </c>
      <c r="L1610" s="35" t="n">
        <v>39.54</v>
      </c>
      <c r="M1610" s="34">
        <f>IF(AND(ISNUMBER(L1610), L1610&gt;0), (J1610/L1610)*42, "")</f>
        <v/>
      </c>
      <c r="N1610" s="34">
        <f>IF(M1610&lt;&gt;"", M1610/10, "")</f>
        <v/>
      </c>
      <c r="O1610" s="34">
        <f>M1610</f>
        <v/>
      </c>
      <c r="P1610" s="34">
        <f>IF(AND(M1610&lt;&gt;"", J1610&lt;&gt;""), M1610-J1610, "")</f>
        <v/>
      </c>
      <c r="Q1610" s="41" t="inlineStr">
        <is>
          <t>Matched</t>
        </is>
      </c>
      <c r="R1610" s="27" t="inlineStr">
        <is>
          <t>Deductions: Oil: ₹174,435</t>
        </is>
      </c>
    </row>
    <row r="1611">
      <c r="A1611" s="20" t="n">
        <v>1610</v>
      </c>
      <c r="B1611" s="21" t="inlineStr">
        <is>
          <t>Reyansh Agro Industries</t>
        </is>
      </c>
      <c r="C1611" s="21" t="inlineStr">
        <is>
          <t>INWDMSD27/1590 / PO:0499</t>
        </is>
      </c>
      <c r="D1611" s="20" t="inlineStr">
        <is>
          <t>02-08-2026</t>
        </is>
      </c>
      <c r="E1611" s="37" t="n">
        <v>26.05</v>
      </c>
      <c r="F1611" s="38" t="n">
        <v>260.5</v>
      </c>
      <c r="G1611" s="39" t="n">
        <v>2164640</v>
      </c>
      <c r="H1611" s="39" t="n">
        <v>2164640</v>
      </c>
      <c r="I1611" s="39" t="n">
        <v>67000.76190476176</v>
      </c>
      <c r="J1611" s="39">
        <f>IF(E1611&gt;0, (G1611-I1611)/E1611, "")</f>
        <v/>
      </c>
      <c r="K1611" s="39">
        <f>IF(F1611&gt;0, (G1611-I1611)/F1611, "")</f>
        <v/>
      </c>
      <c r="L1611" s="40" t="n">
        <v>40.71</v>
      </c>
      <c r="M1611" s="39">
        <f>IF(AND(ISNUMBER(L1611), L1611&gt;0), (J1611/L1611)*42, "")</f>
        <v/>
      </c>
      <c r="N1611" s="39">
        <f>IF(M1611&lt;&gt;"", M1611/10, "")</f>
        <v/>
      </c>
      <c r="O1611" s="39">
        <f>M1611</f>
        <v/>
      </c>
      <c r="P1611" s="39">
        <f>IF(AND(M1611&lt;&gt;"", J1611&lt;&gt;""), M1611-J1611, "")</f>
        <v/>
      </c>
      <c r="Q1611" s="41" t="inlineStr">
        <is>
          <t>Matched</t>
        </is>
      </c>
      <c r="R1611" s="21" t="inlineStr">
        <is>
          <t>Deductions: Oil: ₹67,001</t>
        </is>
      </c>
    </row>
    <row r="1612">
      <c r="A1612" s="26" t="n">
        <v>1611</v>
      </c>
      <c r="B1612" s="27" t="inlineStr">
        <is>
          <t>Reyansh Agro Industries</t>
        </is>
      </c>
      <c r="C1612" s="27" t="inlineStr">
        <is>
          <t>INWDMSD27/1591 / PO:0499</t>
        </is>
      </c>
      <c r="D1612" s="26" t="inlineStr">
        <is>
          <t>02-08-2026</t>
        </is>
      </c>
      <c r="E1612" s="32" t="n">
        <v>26.26</v>
      </c>
      <c r="F1612" s="33" t="n">
        <v>262.6</v>
      </c>
      <c r="G1612" s="34" t="n">
        <v>2185390</v>
      </c>
      <c r="H1612" s="34" t="n">
        <v>2185390</v>
      </c>
      <c r="I1612" s="34" t="n">
        <v>49281.44761904771</v>
      </c>
      <c r="J1612" s="34">
        <f>IF(E1612&gt;0, (G1612-I1612)/E1612, "")</f>
        <v/>
      </c>
      <c r="K1612" s="34">
        <f>IF(F1612&gt;0, (G1612-I1612)/F1612, "")</f>
        <v/>
      </c>
      <c r="L1612" s="35" t="n">
        <v>40.76</v>
      </c>
      <c r="M1612" s="34">
        <f>IF(AND(ISNUMBER(L1612), L1612&gt;0), (J1612/L1612)*42, "")</f>
        <v/>
      </c>
      <c r="N1612" s="34">
        <f>IF(M1612&lt;&gt;"", M1612/10, "")</f>
        <v/>
      </c>
      <c r="O1612" s="34">
        <f>M1612</f>
        <v/>
      </c>
      <c r="P1612" s="34">
        <f>IF(AND(M1612&lt;&gt;"", J1612&lt;&gt;""), M1612-J1612, "")</f>
        <v/>
      </c>
      <c r="Q1612" s="41" t="inlineStr">
        <is>
          <t>Matched</t>
        </is>
      </c>
      <c r="R1612" s="27" t="inlineStr">
        <is>
          <t>Deductions: Oil: ₹47,870, Shortage: ₹1,411</t>
        </is>
      </c>
    </row>
    <row r="1613">
      <c r="A1613" s="20" t="n">
        <v>1612</v>
      </c>
      <c r="B1613" s="21" t="inlineStr">
        <is>
          <t>Jakhar Trading Company</t>
        </is>
      </c>
      <c r="C1613" s="21" t="inlineStr">
        <is>
          <t>INWDMSD27/1592 / PO:0503</t>
        </is>
      </c>
      <c r="D1613" s="20" t="inlineStr">
        <is>
          <t>06-08-2026</t>
        </is>
      </c>
      <c r="E1613" s="37" t="n">
        <v>33.73999999999999</v>
      </c>
      <c r="F1613" s="38" t="n">
        <v>337.4</v>
      </c>
      <c r="G1613" s="39" t="n">
        <v>2785200</v>
      </c>
      <c r="H1613" s="39" t="n">
        <v>2785200</v>
      </c>
      <c r="I1613" s="39" t="n">
        <v>220826.5714285713</v>
      </c>
      <c r="J1613" s="39">
        <f>IF(E1613&gt;0, (G1613-I1613)/E1613, "")</f>
        <v/>
      </c>
      <c r="K1613" s="39">
        <f>IF(F1613&gt;0, (G1613-I1613)/F1613, "")</f>
        <v/>
      </c>
      <c r="L1613" s="40" t="n">
        <v>38.5</v>
      </c>
      <c r="M1613" s="39">
        <f>IF(AND(ISNUMBER(L1613), L1613&gt;0), (J1613/L1613)*42, "")</f>
        <v/>
      </c>
      <c r="N1613" s="39">
        <f>IF(M1613&lt;&gt;"", M1613/10, "")</f>
        <v/>
      </c>
      <c r="O1613" s="39">
        <f>M1613</f>
        <v/>
      </c>
      <c r="P1613" s="39">
        <f>IF(AND(M1613&lt;&gt;"", J1613&lt;&gt;""), M1613-J1613, "")</f>
        <v/>
      </c>
      <c r="Q1613" s="41" t="inlineStr">
        <is>
          <t>Matched</t>
        </is>
      </c>
      <c r="R1613" s="21" t="inlineStr">
        <is>
          <t>Deductions: Oil: ₹220,827</t>
        </is>
      </c>
    </row>
    <row r="1614">
      <c r="A1614" s="26" t="n">
        <v>1613</v>
      </c>
      <c r="B1614" s="27" t="inlineStr">
        <is>
          <t>Jakhar Trading Company</t>
        </is>
      </c>
      <c r="C1614" s="27" t="inlineStr">
        <is>
          <t>INWDMSD27/1593 / PO:0503</t>
        </is>
      </c>
      <c r="D1614" s="26" t="inlineStr">
        <is>
          <t>06-08-2026</t>
        </is>
      </c>
      <c r="E1614" s="32" t="n">
        <v>33.14</v>
      </c>
      <c r="F1614" s="33" t="n">
        <v>331.4</v>
      </c>
      <c r="G1614" s="34" t="n">
        <v>2734875</v>
      </c>
      <c r="H1614" s="34" t="n">
        <v>2734875</v>
      </c>
      <c r="I1614" s="34" t="n">
        <v>205766.7857142855</v>
      </c>
      <c r="J1614" s="34">
        <f>IF(E1614&gt;0, (G1614-I1614)/E1614, "")</f>
        <v/>
      </c>
      <c r="K1614" s="34">
        <f>IF(F1614&gt;0, (G1614-I1614)/F1614, "")</f>
        <v/>
      </c>
      <c r="L1614" s="35" t="n">
        <v>38.41</v>
      </c>
      <c r="M1614" s="34">
        <f>IF(AND(ISNUMBER(L1614), L1614&gt;0), (J1614/L1614)*42, "")</f>
        <v/>
      </c>
      <c r="N1614" s="34">
        <f>IF(M1614&lt;&gt;"", M1614/10, "")</f>
        <v/>
      </c>
      <c r="O1614" s="34">
        <f>M1614</f>
        <v/>
      </c>
      <c r="P1614" s="34">
        <f>IF(AND(M1614&lt;&gt;"", J1614&lt;&gt;""), M1614-J1614, "")</f>
        <v/>
      </c>
      <c r="Q1614" s="41" t="inlineStr">
        <is>
          <t>Matched</t>
        </is>
      </c>
      <c r="R1614" s="27" t="inlineStr">
        <is>
          <t>Deductions: Oil: ₹205,767</t>
        </is>
      </c>
    </row>
    <row r="1615">
      <c r="A1615" s="20" t="n">
        <v>1614</v>
      </c>
      <c r="B1615" s="21" t="inlineStr">
        <is>
          <t>Jakhar Trading Company</t>
        </is>
      </c>
      <c r="C1615" s="21" t="inlineStr">
        <is>
          <t>INWDMSD27/1594 / PO:0503</t>
        </is>
      </c>
      <c r="D1615" s="20" t="inlineStr">
        <is>
          <t>06-08-2026</t>
        </is>
      </c>
      <c r="E1615" s="37" t="n">
        <v>34.16</v>
      </c>
      <c r="F1615" s="38" t="n">
        <v>341.6</v>
      </c>
      <c r="G1615" s="39" t="n">
        <v>2820675</v>
      </c>
      <c r="H1615" s="39" t="n">
        <v>2820675</v>
      </c>
      <c r="I1615" s="39" t="n">
        <v>238414.1964285712</v>
      </c>
      <c r="J1615" s="39">
        <f>IF(E1615&gt;0, (G1615-I1615)/E1615, "")</f>
        <v/>
      </c>
      <c r="K1615" s="39">
        <f>IF(F1615&gt;0, (G1615-I1615)/F1615, "")</f>
        <v/>
      </c>
      <c r="L1615" s="40" t="n">
        <v>38.66</v>
      </c>
      <c r="M1615" s="39">
        <f>IF(AND(ISNUMBER(L1615), L1615&gt;0), (J1615/L1615)*42, "")</f>
        <v/>
      </c>
      <c r="N1615" s="39">
        <f>IF(M1615&lt;&gt;"", M1615/10, "")</f>
        <v/>
      </c>
      <c r="O1615" s="39">
        <f>M1615</f>
        <v/>
      </c>
      <c r="P1615" s="39">
        <f>IF(AND(M1615&lt;&gt;"", J1615&lt;&gt;""), M1615-J1615, "")</f>
        <v/>
      </c>
      <c r="Q1615" s="41" t="inlineStr">
        <is>
          <t>Matched</t>
        </is>
      </c>
      <c r="R1615" s="21" t="inlineStr">
        <is>
          <t>Deductions: Oil: ₹238,414</t>
        </is>
      </c>
    </row>
    <row r="1616">
      <c r="A1616" s="26" t="n">
        <v>1615</v>
      </c>
      <c r="B1616" s="27" t="inlineStr">
        <is>
          <t>Jakhar Trading Company</t>
        </is>
      </c>
      <c r="C1616" s="27" t="inlineStr">
        <is>
          <t>INWDMSD27/1595 / PO:0503</t>
        </is>
      </c>
      <c r="D1616" s="26" t="inlineStr">
        <is>
          <t>07-08-2026</t>
        </is>
      </c>
      <c r="E1616" s="32" t="n">
        <v>29.9</v>
      </c>
      <c r="F1616" s="33" t="n">
        <v>299</v>
      </c>
      <c r="G1616" s="34" t="n">
        <v>2489004</v>
      </c>
      <c r="H1616" s="34" t="n">
        <v>2465100</v>
      </c>
      <c r="I1616" s="34" t="n">
        <v>144971.3571428571</v>
      </c>
      <c r="J1616" s="34">
        <f>IF(E1616&gt;0, (G1616-I1616)/E1616, "")</f>
        <v/>
      </c>
      <c r="K1616" s="34">
        <f>IF(F1616&gt;0, (G1616-I1616)/F1616, "")</f>
        <v/>
      </c>
      <c r="L1616" s="35" t="n">
        <v>39.52</v>
      </c>
      <c r="M1616" s="34">
        <f>IF(AND(ISNUMBER(L1616), L1616&gt;0), (J1616/L1616)*42, "")</f>
        <v/>
      </c>
      <c r="N1616" s="34">
        <f>IF(M1616&lt;&gt;"", M1616/10, "")</f>
        <v/>
      </c>
      <c r="O1616" s="34">
        <f>M1616</f>
        <v/>
      </c>
      <c r="P1616" s="34">
        <f>IF(AND(M1616&lt;&gt;"", J1616&lt;&gt;""), M1616-J1616, "")</f>
        <v/>
      </c>
      <c r="Q1616" s="36" t="inlineStr">
        <is>
          <t>Amount Discrepancy</t>
        </is>
      </c>
      <c r="R1616" s="27" t="inlineStr">
        <is>
          <t>Debit Y vs Lab AN diff: ₹-23,904.00 | Deductions: Oil: ₹144,971</t>
        </is>
      </c>
    </row>
    <row r="1617">
      <c r="A1617" s="20" t="n">
        <v>1616</v>
      </c>
      <c r="B1617" s="21" t="inlineStr">
        <is>
          <t>Jakhar Trading Company</t>
        </is>
      </c>
      <c r="C1617" s="21" t="inlineStr">
        <is>
          <t>INWDMSD27/1596 / PO:0503</t>
        </is>
      </c>
      <c r="D1617" s="20" t="inlineStr">
        <is>
          <t>07-08-2026</t>
        </is>
      </c>
      <c r="E1617" s="37" t="n">
        <v>29.14</v>
      </c>
      <c r="F1617" s="38" t="n">
        <v>291.4</v>
      </c>
      <c r="G1617" s="39" t="n">
        <v>2431527</v>
      </c>
      <c r="H1617" s="39" t="n">
        <v>2408175</v>
      </c>
      <c r="I1617" s="39" t="n">
        <v>150797.6250000001</v>
      </c>
      <c r="J1617" s="39">
        <f>IF(E1617&gt;0, (G1617-I1617)/E1617, "")</f>
        <v/>
      </c>
      <c r="K1617" s="39">
        <f>IF(F1617&gt;0, (G1617-I1617)/F1617, "")</f>
        <v/>
      </c>
      <c r="L1617" s="40" t="n">
        <v>39.58</v>
      </c>
      <c r="M1617" s="39">
        <f>IF(AND(ISNUMBER(L1617), L1617&gt;0), (J1617/L1617)*42, "")</f>
        <v/>
      </c>
      <c r="N1617" s="39">
        <f>IF(M1617&lt;&gt;"", M1617/10, "")</f>
        <v/>
      </c>
      <c r="O1617" s="39">
        <f>M1617</f>
        <v/>
      </c>
      <c r="P1617" s="39">
        <f>IF(AND(M1617&lt;&gt;"", J1617&lt;&gt;""), M1617-J1617, "")</f>
        <v/>
      </c>
      <c r="Q1617" s="36" t="inlineStr">
        <is>
          <t>Amount Discrepancy</t>
        </is>
      </c>
      <c r="R1617" s="21" t="inlineStr">
        <is>
          <t>Debit Y vs Lab AN diff: ₹-23,352.00 | Deductions: Oil: ₹150,798</t>
        </is>
      </c>
    </row>
    <row r="1618">
      <c r="A1618" s="26" t="n">
        <v>1617</v>
      </c>
      <c r="B1618" s="27" t="inlineStr">
        <is>
          <t>Jakhar Trading Company</t>
        </is>
      </c>
      <c r="C1618" s="27" t="inlineStr">
        <is>
          <t>INWDMSD27/1597 / PO:0503</t>
        </is>
      </c>
      <c r="D1618" s="26" t="inlineStr">
        <is>
          <t>07-08-2026</t>
        </is>
      </c>
      <c r="E1618" s="32" t="n">
        <v>27.43</v>
      </c>
      <c r="F1618" s="33" t="n">
        <v>274.3</v>
      </c>
      <c r="G1618" s="34" t="n">
        <v>2289084</v>
      </c>
      <c r="H1618" s="34" t="n">
        <v>2267100</v>
      </c>
      <c r="I1618" s="34" t="n">
        <v>160856.1428571427</v>
      </c>
      <c r="J1618" s="34">
        <f>IF(E1618&gt;0, (G1618-I1618)/E1618, "")</f>
        <v/>
      </c>
      <c r="K1618" s="34">
        <f>IF(F1618&gt;0, (G1618-I1618)/F1618, "")</f>
        <v/>
      </c>
      <c r="L1618" s="35" t="n">
        <v>38.86</v>
      </c>
      <c r="M1618" s="34">
        <f>IF(AND(ISNUMBER(L1618), L1618&gt;0), (J1618/L1618)*42, "")</f>
        <v/>
      </c>
      <c r="N1618" s="34">
        <f>IF(M1618&lt;&gt;"", M1618/10, "")</f>
        <v/>
      </c>
      <c r="O1618" s="34">
        <f>M1618</f>
        <v/>
      </c>
      <c r="P1618" s="34">
        <f>IF(AND(M1618&lt;&gt;"", J1618&lt;&gt;""), M1618-J1618, "")</f>
        <v/>
      </c>
      <c r="Q1618" s="36" t="inlineStr">
        <is>
          <t>Amount Discrepancy</t>
        </is>
      </c>
      <c r="R1618" s="27" t="inlineStr">
        <is>
          <t>Debit Y vs Lab AN diff: ₹-21,984.00 | Deductions: Oil: ₹160,856</t>
        </is>
      </c>
    </row>
    <row r="1619">
      <c r="A1619" s="20" t="n">
        <v>1618</v>
      </c>
      <c r="B1619" s="21" t="inlineStr">
        <is>
          <t>Jai Sri Rama Trading Company</t>
        </is>
      </c>
      <c r="C1619" s="21" t="inlineStr">
        <is>
          <t>INWDMSD27/1598 / PO:0504</t>
        </is>
      </c>
      <c r="D1619" s="20" t="inlineStr">
        <is>
          <t>08-08-2026</t>
        </is>
      </c>
      <c r="E1619" s="37" t="n">
        <v>23.67</v>
      </c>
      <c r="F1619" s="38" t="n">
        <v>236.7</v>
      </c>
      <c r="G1619" s="39" t="n">
        <v>1982156</v>
      </c>
      <c r="H1619" s="39" t="n">
        <v>1982156</v>
      </c>
      <c r="I1619" s="39" t="n">
        <v>53329.43523809536</v>
      </c>
      <c r="J1619" s="39">
        <f>IF(E1619&gt;0, (G1619-I1619)/E1619, "")</f>
        <v/>
      </c>
      <c r="K1619" s="39">
        <f>IF(F1619&gt;0, (G1619-I1619)/F1619, "")</f>
        <v/>
      </c>
      <c r="L1619" s="40" t="n">
        <v>40.87</v>
      </c>
      <c r="M1619" s="39">
        <f>IF(AND(ISNUMBER(L1619), L1619&gt;0), (J1619/L1619)*42, "")</f>
        <v/>
      </c>
      <c r="N1619" s="39">
        <f>IF(M1619&lt;&gt;"", M1619/10, "")</f>
        <v/>
      </c>
      <c r="O1619" s="39">
        <f>M1619</f>
        <v/>
      </c>
      <c r="P1619" s="39">
        <f>IF(AND(M1619&lt;&gt;"", J1619&lt;&gt;""), M1619-J1619, "")</f>
        <v/>
      </c>
      <c r="Q1619" s="41" t="inlineStr">
        <is>
          <t>Matched</t>
        </is>
      </c>
      <c r="R1619" s="21" t="inlineStr">
        <is>
          <t>Deductions: Oil: ₹53,329</t>
        </is>
      </c>
    </row>
    <row r="1620">
      <c r="A1620" s="26" t="n">
        <v>1619</v>
      </c>
      <c r="B1620" s="27" t="inlineStr">
        <is>
          <t>Jakhar Trading Company</t>
        </is>
      </c>
      <c r="C1620" s="27" t="inlineStr">
        <is>
          <t>INWDMSD27/1599 / PO:0503</t>
        </is>
      </c>
      <c r="D1620" s="26" t="inlineStr">
        <is>
          <t>08-08-2026</t>
        </is>
      </c>
      <c r="E1620" s="32" t="n">
        <v>25.57</v>
      </c>
      <c r="F1620" s="33" t="n">
        <v>255.7</v>
      </c>
      <c r="G1620" s="34" t="n">
        <v>2128315</v>
      </c>
      <c r="H1620" s="34" t="n">
        <v>2107875</v>
      </c>
      <c r="I1620" s="34" t="n">
        <v>88329.9999999999</v>
      </c>
      <c r="J1620" s="34">
        <f>IF(E1620&gt;0, (G1620-I1620)/E1620, "")</f>
        <v/>
      </c>
      <c r="K1620" s="34">
        <f>IF(F1620&gt;0, (G1620-I1620)/F1620, "")</f>
        <v/>
      </c>
      <c r="L1620" s="35" t="n">
        <v>39.87</v>
      </c>
      <c r="M1620" s="34">
        <f>IF(AND(ISNUMBER(L1620), L1620&gt;0), (J1620/L1620)*42, "")</f>
        <v/>
      </c>
      <c r="N1620" s="34">
        <f>IF(M1620&lt;&gt;"", M1620/10, "")</f>
        <v/>
      </c>
      <c r="O1620" s="34">
        <f>M1620</f>
        <v/>
      </c>
      <c r="P1620" s="34">
        <f>IF(AND(M1620&lt;&gt;"", J1620&lt;&gt;""), M1620-J1620, "")</f>
        <v/>
      </c>
      <c r="Q1620" s="36" t="inlineStr">
        <is>
          <t>Amount Discrepancy</t>
        </is>
      </c>
      <c r="R1620" s="27" t="inlineStr">
        <is>
          <t>Debit Y vs Lab AN diff: ₹-20,440.00 | Deductions: Oil: ₹88,330</t>
        </is>
      </c>
    </row>
    <row r="1621">
      <c r="A1621" s="20" t="n">
        <v>1620</v>
      </c>
      <c r="B1621" s="21" t="inlineStr">
        <is>
          <t>Jakhar Trading Company</t>
        </is>
      </c>
      <c r="C1621" s="21" t="inlineStr">
        <is>
          <t>INWDMSD27/1600 / PO:0506</t>
        </is>
      </c>
      <c r="D1621" s="20" t="inlineStr">
        <is>
          <t>08-08-2026</t>
        </is>
      </c>
      <c r="E1621" s="37" t="n">
        <v>32.58</v>
      </c>
      <c r="F1621" s="38" t="n">
        <v>325.8</v>
      </c>
      <c r="G1621" s="39" t="n">
        <v>2715580</v>
      </c>
      <c r="H1621" s="39" t="n">
        <v>2689500</v>
      </c>
      <c r="I1621" s="39" t="n">
        <v>174817.4999999998</v>
      </c>
      <c r="J1621" s="39">
        <f>IF(E1621&gt;0, (G1621-I1621)/E1621, "")</f>
        <v/>
      </c>
      <c r="K1621" s="39">
        <f>IF(F1621&gt;0, (G1621-I1621)/F1621, "")</f>
        <v/>
      </c>
      <c r="L1621" s="40" t="n">
        <v>38.88</v>
      </c>
      <c r="M1621" s="39">
        <f>IF(AND(ISNUMBER(L1621), L1621&gt;0), (J1621/L1621)*42, "")</f>
        <v/>
      </c>
      <c r="N1621" s="39">
        <f>IF(M1621&lt;&gt;"", M1621/10, "")</f>
        <v/>
      </c>
      <c r="O1621" s="39">
        <f>M1621</f>
        <v/>
      </c>
      <c r="P1621" s="39">
        <f>IF(AND(M1621&lt;&gt;"", J1621&lt;&gt;""), M1621-J1621, "")</f>
        <v/>
      </c>
      <c r="Q1621" s="36" t="inlineStr">
        <is>
          <t>Amount Discrepancy</t>
        </is>
      </c>
      <c r="R1621" s="21" t="inlineStr">
        <is>
          <t>Debit Y vs Lab AN diff: ₹-26,080.00 | Deductions: Oil: ₹174,817</t>
        </is>
      </c>
    </row>
    <row r="1622">
      <c r="A1622" s="26" t="n">
        <v>1621</v>
      </c>
      <c r="B1622" s="27" t="inlineStr">
        <is>
          <t>Jakhar Trading Company</t>
        </is>
      </c>
      <c r="C1622" s="27" t="inlineStr">
        <is>
          <t>INWDMSD27/1601 / PO:0503</t>
        </is>
      </c>
      <c r="D1622" s="26" t="inlineStr">
        <is>
          <t>08-08-2026</t>
        </is>
      </c>
      <c r="E1622" s="32" t="n">
        <v>25.45</v>
      </c>
      <c r="F1622" s="33" t="n">
        <v>254.5</v>
      </c>
      <c r="G1622" s="34" t="n">
        <v>2119152</v>
      </c>
      <c r="H1622" s="34" t="n">
        <v>2098800</v>
      </c>
      <c r="I1622" s="34" t="n">
        <v>96944.57142857132</v>
      </c>
      <c r="J1622" s="34">
        <f>IF(E1622&gt;0, (G1622-I1622)/E1622, "")</f>
        <v/>
      </c>
      <c r="K1622" s="34">
        <f>IF(F1622&gt;0, (G1622-I1622)/F1622, "")</f>
        <v/>
      </c>
      <c r="L1622" s="35" t="n">
        <v>39.9</v>
      </c>
      <c r="M1622" s="34">
        <f>IF(AND(ISNUMBER(L1622), L1622&gt;0), (J1622/L1622)*42, "")</f>
        <v/>
      </c>
      <c r="N1622" s="34">
        <f>IF(M1622&lt;&gt;"", M1622/10, "")</f>
        <v/>
      </c>
      <c r="O1622" s="34">
        <f>M1622</f>
        <v/>
      </c>
      <c r="P1622" s="34">
        <f>IF(AND(M1622&lt;&gt;"", J1622&lt;&gt;""), M1622-J1622, "")</f>
        <v/>
      </c>
      <c r="Q1622" s="36" t="inlineStr">
        <is>
          <t>Amount Discrepancy</t>
        </is>
      </c>
      <c r="R1622" s="27" t="inlineStr">
        <is>
          <t>Debit Y vs Lab AN diff: ₹-20,352.00 | Deductions: Oil: ₹96,945</t>
        </is>
      </c>
    </row>
    <row r="1623">
      <c r="A1623" s="20" t="n">
        <v>1622</v>
      </c>
      <c r="B1623" s="21" t="inlineStr">
        <is>
          <t>Jakhar Trading Company</t>
        </is>
      </c>
      <c r="C1623" s="21" t="inlineStr">
        <is>
          <t>INWDMSD27/1602 / PO:0503</t>
        </is>
      </c>
      <c r="D1623" s="20" t="inlineStr">
        <is>
          <t>08-08-2026</t>
        </is>
      </c>
      <c r="E1623" s="37" t="n">
        <v>30.22</v>
      </c>
      <c r="F1623" s="38" t="n">
        <v>302.2</v>
      </c>
      <c r="G1623" s="39" t="n">
        <v>2520658</v>
      </c>
      <c r="H1623" s="39" t="n">
        <v>2496450</v>
      </c>
      <c r="I1623" s="39" t="n">
        <v>206848.7142857141</v>
      </c>
      <c r="J1623" s="39">
        <f>IF(E1623&gt;0, (G1623-I1623)/E1623, "")</f>
        <v/>
      </c>
      <c r="K1623" s="39">
        <f>IF(F1623&gt;0, (G1623-I1623)/F1623, "")</f>
        <v/>
      </c>
      <c r="L1623" s="40" t="n">
        <v>38.5</v>
      </c>
      <c r="M1623" s="39">
        <f>IF(AND(ISNUMBER(L1623), L1623&gt;0), (J1623/L1623)*42, "")</f>
        <v/>
      </c>
      <c r="N1623" s="39">
        <f>IF(M1623&lt;&gt;"", M1623/10, "")</f>
        <v/>
      </c>
      <c r="O1623" s="39">
        <f>M1623</f>
        <v/>
      </c>
      <c r="P1623" s="39">
        <f>IF(AND(M1623&lt;&gt;"", J1623&lt;&gt;""), M1623-J1623, "")</f>
        <v/>
      </c>
      <c r="Q1623" s="36" t="inlineStr">
        <is>
          <t>Amount Discrepancy</t>
        </is>
      </c>
      <c r="R1623" s="21" t="inlineStr">
        <is>
          <t>Debit Y vs Lab AN diff: ₹-24,208.00 | Deductions: Oil: ₹206,849</t>
        </is>
      </c>
    </row>
    <row r="1624">
      <c r="A1624" s="26" t="n">
        <v>1623</v>
      </c>
      <c r="B1624" s="27" t="inlineStr">
        <is>
          <t>Jakhar Trading Company</t>
        </is>
      </c>
      <c r="C1624" s="27" t="inlineStr">
        <is>
          <t>INWDMSD27/1603 / PO:0503</t>
        </is>
      </c>
      <c r="D1624" s="26" t="inlineStr">
        <is>
          <t>08-08-2026</t>
        </is>
      </c>
      <c r="E1624" s="32" t="n">
        <v>25.53</v>
      </c>
      <c r="F1624" s="33" t="n">
        <v>255.3</v>
      </c>
      <c r="G1624" s="34" t="n">
        <v>2124150</v>
      </c>
      <c r="H1624" s="34" t="n">
        <v>2103750</v>
      </c>
      <c r="I1624" s="34" t="n">
        <v>96171.42857142865</v>
      </c>
      <c r="J1624" s="34">
        <f>IF(E1624&gt;0, (G1624-I1624)/E1624, "")</f>
        <v/>
      </c>
      <c r="K1624" s="34">
        <f>IF(F1624&gt;0, (G1624-I1624)/F1624, "")</f>
        <v/>
      </c>
      <c r="L1624" s="35" t="n">
        <v>39.68</v>
      </c>
      <c r="M1624" s="34">
        <f>IF(AND(ISNUMBER(L1624), L1624&gt;0), (J1624/L1624)*42, "")</f>
        <v/>
      </c>
      <c r="N1624" s="34">
        <f>IF(M1624&lt;&gt;"", M1624/10, "")</f>
        <v/>
      </c>
      <c r="O1624" s="34">
        <f>M1624</f>
        <v/>
      </c>
      <c r="P1624" s="34">
        <f>IF(AND(M1624&lt;&gt;"", J1624&lt;&gt;""), M1624-J1624, "")</f>
        <v/>
      </c>
      <c r="Q1624" s="36" t="inlineStr">
        <is>
          <t>Amount Discrepancy</t>
        </is>
      </c>
      <c r="R1624" s="27" t="inlineStr">
        <is>
          <t>Debit Y vs Lab AN diff: ₹-20,400.00 | Deductions: Oil: ₹96,171</t>
        </is>
      </c>
    </row>
    <row r="1625">
      <c r="A1625" s="20" t="n">
        <v>1624</v>
      </c>
      <c r="B1625" s="21" t="inlineStr">
        <is>
          <t>Jakhar Trading Company</t>
        </is>
      </c>
      <c r="C1625" s="21" t="inlineStr">
        <is>
          <t>INWDMSD27/1604 / PO:0506</t>
        </is>
      </c>
      <c r="D1625" s="20" t="inlineStr">
        <is>
          <t>08-08-2026</t>
        </is>
      </c>
      <c r="E1625" s="37" t="n">
        <v>33.73</v>
      </c>
      <c r="F1625" s="38" t="n">
        <v>337.3</v>
      </c>
      <c r="G1625" s="39" t="n">
        <v>2808876</v>
      </c>
      <c r="H1625" s="39" t="n">
        <v>2781900</v>
      </c>
      <c r="I1625" s="39" t="n">
        <v>226526.142857143</v>
      </c>
      <c r="J1625" s="39">
        <f>IF(E1625&gt;0, (G1625-I1625)/E1625, "")</f>
        <v/>
      </c>
      <c r="K1625" s="39">
        <f>IF(F1625&gt;0, (G1625-I1625)/F1625, "")</f>
        <v/>
      </c>
      <c r="L1625" s="40" t="n">
        <v>38.19</v>
      </c>
      <c r="M1625" s="39">
        <f>IF(AND(ISNUMBER(L1625), L1625&gt;0), (J1625/L1625)*42, "")</f>
        <v/>
      </c>
      <c r="N1625" s="39">
        <f>IF(M1625&lt;&gt;"", M1625/10, "")</f>
        <v/>
      </c>
      <c r="O1625" s="39">
        <f>M1625</f>
        <v/>
      </c>
      <c r="P1625" s="39">
        <f>IF(AND(M1625&lt;&gt;"", J1625&lt;&gt;""), M1625-J1625, "")</f>
        <v/>
      </c>
      <c r="Q1625" s="36" t="inlineStr">
        <is>
          <t>Amount Discrepancy</t>
        </is>
      </c>
      <c r="R1625" s="21" t="inlineStr">
        <is>
          <t>Debit Y vs Lab AN diff: ₹-26,976.00 | Deductions: Oil: ₹226,526</t>
        </is>
      </c>
    </row>
    <row r="1626">
      <c r="A1626" s="26" t="n">
        <v>1625</v>
      </c>
      <c r="B1626" s="27" t="inlineStr">
        <is>
          <t>Jakhar Trading Company</t>
        </is>
      </c>
      <c r="C1626" s="27" t="inlineStr">
        <is>
          <t>INWDMSD27/1605 / PO:0506</t>
        </is>
      </c>
      <c r="D1626" s="26" t="inlineStr">
        <is>
          <t>08-08-2026</t>
        </is>
      </c>
      <c r="E1626" s="32" t="n">
        <v>34</v>
      </c>
      <c r="F1626" s="33" t="n">
        <v>340</v>
      </c>
      <c r="G1626" s="34" t="n">
        <v>2832200</v>
      </c>
      <c r="H1626" s="34" t="n">
        <v>2805000</v>
      </c>
      <c r="I1626" s="34" t="n">
        <v>182992.8571428573</v>
      </c>
      <c r="J1626" s="34">
        <f>IF(E1626&gt;0, (G1626-I1626)/E1626, "")</f>
        <v/>
      </c>
      <c r="K1626" s="34">
        <f>IF(F1626&gt;0, (G1626-I1626)/F1626, "")</f>
        <v/>
      </c>
      <c r="L1626" s="35" t="n">
        <v>38.69</v>
      </c>
      <c r="M1626" s="34">
        <f>IF(AND(ISNUMBER(L1626), L1626&gt;0), (J1626/L1626)*42, "")</f>
        <v/>
      </c>
      <c r="N1626" s="34">
        <f>IF(M1626&lt;&gt;"", M1626/10, "")</f>
        <v/>
      </c>
      <c r="O1626" s="34">
        <f>M1626</f>
        <v/>
      </c>
      <c r="P1626" s="34">
        <f>IF(AND(M1626&lt;&gt;"", J1626&lt;&gt;""), M1626-J1626, "")</f>
        <v/>
      </c>
      <c r="Q1626" s="36" t="inlineStr">
        <is>
          <t>Amount Discrepancy</t>
        </is>
      </c>
      <c r="R1626" s="27" t="inlineStr">
        <is>
          <t>Debit Y vs Lab AN diff: ₹-27,200.00 | Deductions: Oil: ₹182,993</t>
        </is>
      </c>
    </row>
    <row r="1627">
      <c r="A1627" s="20" t="n">
        <v>1626</v>
      </c>
      <c r="B1627" s="21" t="inlineStr">
        <is>
          <t>Bhawani Trading Company</t>
        </is>
      </c>
      <c r="C1627" s="21" t="inlineStr">
        <is>
          <t>INWDMSD27/1606 / PO:0505</t>
        </is>
      </c>
      <c r="D1627" s="20" t="inlineStr">
        <is>
          <t>08-08-2026</t>
        </is>
      </c>
      <c r="E1627" s="37" t="n">
        <v>8.379999999999999</v>
      </c>
      <c r="F1627" s="38" t="n">
        <v>83.8</v>
      </c>
      <c r="G1627" s="39" t="n">
        <v>701400</v>
      </c>
      <c r="H1627" s="39" t="n">
        <v>701400</v>
      </c>
      <c r="I1627" s="39" t="n">
        <v>39078.00000000006</v>
      </c>
      <c r="J1627" s="39">
        <f>IF(E1627&gt;0, (G1627-I1627)/E1627, "")</f>
        <v/>
      </c>
      <c r="K1627" s="39">
        <f>IF(F1627&gt;0, (G1627-I1627)/F1627, "")</f>
        <v/>
      </c>
      <c r="L1627" s="40" t="n">
        <v>39.66</v>
      </c>
      <c r="M1627" s="39">
        <f>IF(AND(ISNUMBER(L1627), L1627&gt;0), (J1627/L1627)*42, "")</f>
        <v/>
      </c>
      <c r="N1627" s="39">
        <f>IF(M1627&lt;&gt;"", M1627/10, "")</f>
        <v/>
      </c>
      <c r="O1627" s="39">
        <f>M1627</f>
        <v/>
      </c>
      <c r="P1627" s="39">
        <f>IF(AND(M1627&lt;&gt;"", J1627&lt;&gt;""), M1627-J1627, "")</f>
        <v/>
      </c>
      <c r="Q1627" s="41" t="inlineStr">
        <is>
          <t>Matched</t>
        </is>
      </c>
      <c r="R1627" s="21" t="inlineStr">
        <is>
          <t>Deductions: Oil: ₹39,078</t>
        </is>
      </c>
    </row>
    <row r="1628">
      <c r="A1628" s="26" t="n">
        <v>1627</v>
      </c>
      <c r="B1628" s="27" t="inlineStr">
        <is>
          <t>Bhawani Trading Company</t>
        </is>
      </c>
      <c r="C1628" s="27" t="inlineStr">
        <is>
          <t>INWDMSD27/1607 / PO:0505</t>
        </is>
      </c>
      <c r="D1628" s="26" t="inlineStr">
        <is>
          <t>08-08-2026</t>
        </is>
      </c>
      <c r="E1628" s="32" t="n">
        <v>8.359999999999999</v>
      </c>
      <c r="F1628" s="33" t="n">
        <v>83.59999999999999</v>
      </c>
      <c r="G1628" s="34" t="n">
        <v>698895</v>
      </c>
      <c r="H1628" s="34" t="n">
        <v>698895</v>
      </c>
      <c r="I1628" s="34" t="n">
        <v>31283.87142857147</v>
      </c>
      <c r="J1628" s="34">
        <f>IF(E1628&gt;0, (G1628-I1628)/E1628, "")</f>
        <v/>
      </c>
      <c r="K1628" s="34">
        <f>IF(F1628&gt;0, (G1628-I1628)/F1628, "")</f>
        <v/>
      </c>
      <c r="L1628" s="35" t="n">
        <v>40.12</v>
      </c>
      <c r="M1628" s="34">
        <f>IF(AND(ISNUMBER(L1628), L1628&gt;0), (J1628/L1628)*42, "")</f>
        <v/>
      </c>
      <c r="N1628" s="34">
        <f>IF(M1628&lt;&gt;"", M1628/10, "")</f>
        <v/>
      </c>
      <c r="O1628" s="34">
        <f>M1628</f>
        <v/>
      </c>
      <c r="P1628" s="34">
        <f>IF(AND(M1628&lt;&gt;"", J1628&lt;&gt;""), M1628-J1628, "")</f>
        <v/>
      </c>
      <c r="Q1628" s="41" t="inlineStr">
        <is>
          <t>Matched</t>
        </is>
      </c>
      <c r="R1628" s="27" t="inlineStr">
        <is>
          <t>Deductions: Oil: ₹31,284</t>
        </is>
      </c>
    </row>
    <row r="1629">
      <c r="A1629" s="20" t="n">
        <v>1628</v>
      </c>
      <c r="B1629" s="21" t="inlineStr">
        <is>
          <t>Bhawani Trading Company</t>
        </is>
      </c>
      <c r="C1629" s="21" t="inlineStr">
        <is>
          <t>INWDMSD27/1608 / PO:0505</t>
        </is>
      </c>
      <c r="D1629" s="20" t="inlineStr">
        <is>
          <t>08-08-2026</t>
        </is>
      </c>
      <c r="E1629" s="37" t="n">
        <v>8.34</v>
      </c>
      <c r="F1629" s="38" t="n">
        <v>83.40000000000001</v>
      </c>
      <c r="G1629" s="39" t="n">
        <v>696390</v>
      </c>
      <c r="H1629" s="39" t="n">
        <v>696390</v>
      </c>
      <c r="I1629" s="39" t="n">
        <v>34819.50000000002</v>
      </c>
      <c r="J1629" s="39">
        <f>IF(E1629&gt;0, (G1629-I1629)/E1629, "")</f>
        <v/>
      </c>
      <c r="K1629" s="39">
        <f>IF(F1629&gt;0, (G1629-I1629)/F1629, "")</f>
        <v/>
      </c>
      <c r="L1629" s="40" t="n">
        <v>39.9</v>
      </c>
      <c r="M1629" s="39">
        <f>IF(AND(ISNUMBER(L1629), L1629&gt;0), (J1629/L1629)*42, "")</f>
        <v/>
      </c>
      <c r="N1629" s="39">
        <f>IF(M1629&lt;&gt;"", M1629/10, "")</f>
        <v/>
      </c>
      <c r="O1629" s="39">
        <f>M1629</f>
        <v/>
      </c>
      <c r="P1629" s="39">
        <f>IF(AND(M1629&lt;&gt;"", J1629&lt;&gt;""), M1629-J1629, "")</f>
        <v/>
      </c>
      <c r="Q1629" s="41" t="inlineStr">
        <is>
          <t>Matched</t>
        </is>
      </c>
      <c r="R1629" s="21" t="inlineStr">
        <is>
          <t>Deductions: Oil: ₹34,820</t>
        </is>
      </c>
    </row>
    <row r="1630">
      <c r="A1630" s="26" t="n">
        <v>1629</v>
      </c>
      <c r="B1630" s="27" t="inlineStr">
        <is>
          <t>Bhawani Trading Company</t>
        </is>
      </c>
      <c r="C1630" s="27" t="inlineStr">
        <is>
          <t>INWDMSD27/1609 / PO:0505</t>
        </is>
      </c>
      <c r="D1630" s="26" t="inlineStr">
        <is>
          <t>08-08-2026</t>
        </is>
      </c>
      <c r="E1630" s="32" t="n">
        <v>8.309999999999999</v>
      </c>
      <c r="F1630" s="33" t="n">
        <v>83.09999999999999</v>
      </c>
      <c r="G1630" s="34" t="n">
        <v>695555</v>
      </c>
      <c r="H1630" s="34" t="n">
        <v>695555</v>
      </c>
      <c r="I1630" s="34" t="n">
        <v>23516.38333333336</v>
      </c>
      <c r="J1630" s="34">
        <f>IF(E1630&gt;0, (G1630-I1630)/E1630, "")</f>
        <v/>
      </c>
      <c r="K1630" s="34">
        <f>IF(F1630&gt;0, (G1630-I1630)/F1630, "")</f>
        <v/>
      </c>
      <c r="L1630" s="35" t="n">
        <v>40.58</v>
      </c>
      <c r="M1630" s="34">
        <f>IF(AND(ISNUMBER(L1630), L1630&gt;0), (J1630/L1630)*42, "")</f>
        <v/>
      </c>
      <c r="N1630" s="34">
        <f>IF(M1630&lt;&gt;"", M1630/10, "")</f>
        <v/>
      </c>
      <c r="O1630" s="34">
        <f>M1630</f>
        <v/>
      </c>
      <c r="P1630" s="34">
        <f>IF(AND(M1630&lt;&gt;"", J1630&lt;&gt;""), M1630-J1630, "")</f>
        <v/>
      </c>
      <c r="Q1630" s="41" t="inlineStr">
        <is>
          <t>Matched</t>
        </is>
      </c>
      <c r="R1630" s="27" t="inlineStr">
        <is>
          <t>Deductions: Oil: ₹23,516</t>
        </is>
      </c>
    </row>
    <row r="1631">
      <c r="A1631" s="20" t="n">
        <v>1630</v>
      </c>
      <c r="B1631" s="21" t="inlineStr">
        <is>
          <t>Bhawani Trading Company</t>
        </is>
      </c>
      <c r="C1631" s="21" t="inlineStr">
        <is>
          <t>INWDMSD27/1610 / PO:0505</t>
        </is>
      </c>
      <c r="D1631" s="20" t="inlineStr">
        <is>
          <t>08-08-2026</t>
        </is>
      </c>
      <c r="E1631" s="37" t="n">
        <v>8.370000000000001</v>
      </c>
      <c r="F1631" s="38" t="n">
        <v>83.7</v>
      </c>
      <c r="G1631" s="39" t="n">
        <v>698895</v>
      </c>
      <c r="H1631" s="39" t="n">
        <v>698895</v>
      </c>
      <c r="I1631" s="39" t="n">
        <v>30285.45</v>
      </c>
      <c r="J1631" s="39">
        <f>IF(E1631&gt;0, (G1631-I1631)/E1631, "")</f>
        <v/>
      </c>
      <c r="K1631" s="39">
        <f>IF(F1631&gt;0, (G1631-I1631)/F1631, "")</f>
        <v/>
      </c>
      <c r="L1631" s="40" t="n">
        <v>40.26</v>
      </c>
      <c r="M1631" s="39">
        <f>IF(AND(ISNUMBER(L1631), L1631&gt;0), (J1631/L1631)*42, "")</f>
        <v/>
      </c>
      <c r="N1631" s="39">
        <f>IF(M1631&lt;&gt;"", M1631/10, "")</f>
        <v/>
      </c>
      <c r="O1631" s="39">
        <f>M1631</f>
        <v/>
      </c>
      <c r="P1631" s="39">
        <f>IF(AND(M1631&lt;&gt;"", J1631&lt;&gt;""), M1631-J1631, "")</f>
        <v/>
      </c>
      <c r="Q1631" s="41" t="inlineStr">
        <is>
          <t>Matched</t>
        </is>
      </c>
      <c r="R1631" s="21" t="inlineStr">
        <is>
          <t>Deductions: Oil: ₹30,285</t>
        </is>
      </c>
    </row>
    <row r="1632">
      <c r="A1632" s="26" t="n">
        <v>1631</v>
      </c>
      <c r="B1632" s="27" t="inlineStr">
        <is>
          <t>Bhawani Trading Company</t>
        </is>
      </c>
      <c r="C1632" s="27" t="inlineStr">
        <is>
          <t>INWDMSD27/1611 / PO:0505</t>
        </is>
      </c>
      <c r="D1632" s="26" t="inlineStr">
        <is>
          <t>08-08-2026</t>
        </is>
      </c>
      <c r="E1632" s="32" t="n">
        <v>8.309999999999999</v>
      </c>
      <c r="F1632" s="33" t="n">
        <v>83.09999999999999</v>
      </c>
      <c r="G1632" s="34" t="n">
        <v>695555</v>
      </c>
      <c r="H1632" s="34" t="n">
        <v>695555</v>
      </c>
      <c r="I1632" s="34" t="n">
        <v>40905.25833333332</v>
      </c>
      <c r="J1632" s="34">
        <f>IF(E1632&gt;0, (G1632-I1632)/E1632, "")</f>
        <v/>
      </c>
      <c r="K1632" s="34">
        <f>IF(F1632&gt;0, (G1632-I1632)/F1632, "")</f>
        <v/>
      </c>
      <c r="L1632" s="35" t="n">
        <v>39.53</v>
      </c>
      <c r="M1632" s="34">
        <f>IF(AND(ISNUMBER(L1632), L1632&gt;0), (J1632/L1632)*42, "")</f>
        <v/>
      </c>
      <c r="N1632" s="34">
        <f>IF(M1632&lt;&gt;"", M1632/10, "")</f>
        <v/>
      </c>
      <c r="O1632" s="34">
        <f>M1632</f>
        <v/>
      </c>
      <c r="P1632" s="34">
        <f>IF(AND(M1632&lt;&gt;"", J1632&lt;&gt;""), M1632-J1632, "")</f>
        <v/>
      </c>
      <c r="Q1632" s="41" t="inlineStr">
        <is>
          <t>Matched</t>
        </is>
      </c>
      <c r="R1632" s="27" t="inlineStr">
        <is>
          <t>Deductions: Oil: ₹40,905</t>
        </is>
      </c>
    </row>
    <row r="1633">
      <c r="A1633" s="20" t="n">
        <v>1632</v>
      </c>
      <c r="B1633" s="21" t="inlineStr">
        <is>
          <t>Jakhar Trading Company</t>
        </is>
      </c>
      <c r="C1633" s="21" t="inlineStr">
        <is>
          <t>INWDMSD27/1612 / PO:0506</t>
        </is>
      </c>
      <c r="D1633" s="20" t="inlineStr">
        <is>
          <t>09-08-2026</t>
        </is>
      </c>
      <c r="E1633" s="37" t="n">
        <v>40.91</v>
      </c>
      <c r="F1633" s="38" t="n">
        <v>409.1</v>
      </c>
      <c r="G1633" s="39" t="n">
        <v>3404471</v>
      </c>
      <c r="H1633" s="39" t="n">
        <v>3371775</v>
      </c>
      <c r="I1633" s="39" t="n">
        <v>189461.6428571428</v>
      </c>
      <c r="J1633" s="39">
        <f>IF(E1633&gt;0, (G1633-I1633)/E1633, "")</f>
        <v/>
      </c>
      <c r="K1633" s="39">
        <f>IF(F1633&gt;0, (G1633-I1633)/F1633, "")</f>
        <v/>
      </c>
      <c r="L1633" s="40" t="n">
        <v>39.67</v>
      </c>
      <c r="M1633" s="39">
        <f>IF(AND(ISNUMBER(L1633), L1633&gt;0), (J1633/L1633)*42, "")</f>
        <v/>
      </c>
      <c r="N1633" s="39">
        <f>IF(M1633&lt;&gt;"", M1633/10, "")</f>
        <v/>
      </c>
      <c r="O1633" s="39">
        <f>M1633</f>
        <v/>
      </c>
      <c r="P1633" s="39">
        <f>IF(AND(M1633&lt;&gt;"", J1633&lt;&gt;""), M1633-J1633, "")</f>
        <v/>
      </c>
      <c r="Q1633" s="36" t="inlineStr">
        <is>
          <t>Amount Discrepancy</t>
        </is>
      </c>
      <c r="R1633" s="21" t="inlineStr">
        <is>
          <t>Debit Y vs Lab AN diff: ₹-32,696.00 | Deductions: Oil: ₹189,462</t>
        </is>
      </c>
    </row>
    <row r="1634">
      <c r="A1634" s="26" t="n">
        <v>1633</v>
      </c>
      <c r="B1634" s="27" t="inlineStr">
        <is>
          <t>Jakhar Trading Company</t>
        </is>
      </c>
      <c r="C1634" s="27" t="inlineStr">
        <is>
          <t>INWDMSD27/1613 / PO:0506</t>
        </is>
      </c>
      <c r="D1634" s="26" t="inlineStr">
        <is>
          <t>09-08-2026</t>
        </is>
      </c>
      <c r="E1634" s="32" t="n">
        <v>30.29</v>
      </c>
      <c r="F1634" s="33" t="n">
        <v>302.9</v>
      </c>
      <c r="G1634" s="34" t="n">
        <v>2523990</v>
      </c>
      <c r="H1634" s="34" t="n">
        <v>2499750</v>
      </c>
      <c r="I1634" s="34" t="n">
        <v>199980</v>
      </c>
      <c r="J1634" s="34">
        <f>IF(E1634&gt;0, (G1634-I1634)/E1634, "")</f>
        <v/>
      </c>
      <c r="K1634" s="34">
        <f>IF(F1634&gt;0, (G1634-I1634)/F1634, "")</f>
        <v/>
      </c>
      <c r="L1634" s="35" t="n">
        <v>38.67</v>
      </c>
      <c r="M1634" s="34">
        <f>IF(AND(ISNUMBER(L1634), L1634&gt;0), (J1634/L1634)*42, "")</f>
        <v/>
      </c>
      <c r="N1634" s="34">
        <f>IF(M1634&lt;&gt;"", M1634/10, "")</f>
        <v/>
      </c>
      <c r="O1634" s="34">
        <f>M1634</f>
        <v/>
      </c>
      <c r="P1634" s="34">
        <f>IF(AND(M1634&lt;&gt;"", J1634&lt;&gt;""), M1634-J1634, "")</f>
        <v/>
      </c>
      <c r="Q1634" s="36" t="inlineStr">
        <is>
          <t>Amount Discrepancy</t>
        </is>
      </c>
      <c r="R1634" s="27" t="inlineStr">
        <is>
          <t>Debit Y vs Lab AN diff: ₹-24,240.00 | Deductions: Oil: ₹199,980</t>
        </is>
      </c>
    </row>
    <row r="1635">
      <c r="A1635" s="20" t="n">
        <v>1634</v>
      </c>
      <c r="B1635" s="21" t="inlineStr">
        <is>
          <t>Jakhar Trading Company</t>
        </is>
      </c>
      <c r="C1635" s="21" t="inlineStr">
        <is>
          <t>INWDMSD27/1614 / PO:0506</t>
        </is>
      </c>
      <c r="D1635" s="20" t="inlineStr">
        <is>
          <t>10-08-2026</t>
        </is>
      </c>
      <c r="E1635" s="37" t="n">
        <v>34.8</v>
      </c>
      <c r="F1635" s="38" t="n">
        <v>348</v>
      </c>
      <c r="G1635" s="39" t="n">
        <v>2891343</v>
      </c>
      <c r="H1635" s="39" t="n">
        <v>2863575</v>
      </c>
      <c r="I1635" s="39" t="n">
        <v>347719.8214285715</v>
      </c>
      <c r="J1635" s="39">
        <f>IF(E1635&gt;0, (G1635-I1635)/E1635, "")</f>
        <v/>
      </c>
      <c r="K1635" s="39">
        <f>IF(F1635&gt;0, (G1635-I1635)/F1635, "")</f>
        <v/>
      </c>
      <c r="L1635" s="40" t="n">
        <v>36.6</v>
      </c>
      <c r="M1635" s="39">
        <f>IF(AND(ISNUMBER(L1635), L1635&gt;0), (J1635/L1635)*42, "")</f>
        <v/>
      </c>
      <c r="N1635" s="39">
        <f>IF(M1635&lt;&gt;"", M1635/10, "")</f>
        <v/>
      </c>
      <c r="O1635" s="39">
        <f>M1635</f>
        <v/>
      </c>
      <c r="P1635" s="39">
        <f>IF(AND(M1635&lt;&gt;"", J1635&lt;&gt;""), M1635-J1635, "")</f>
        <v/>
      </c>
      <c r="Q1635" s="36" t="inlineStr">
        <is>
          <t>Amount Discrepancy</t>
        </is>
      </c>
      <c r="R1635" s="21" t="inlineStr">
        <is>
          <t>Debit Y vs Lab AN diff: ₹-27,768.00 | Deductions: Oil: ₹347,720</t>
        </is>
      </c>
    </row>
    <row r="1636">
      <c r="A1636" s="26" t="n">
        <v>1635</v>
      </c>
      <c r="B1636" s="27" t="inlineStr">
        <is>
          <t>Bhawani Trading Company</t>
        </is>
      </c>
      <c r="C1636" s="27" t="inlineStr">
        <is>
          <t>INWDMSD27/1615 / PO:0507</t>
        </is>
      </c>
      <c r="D1636" s="26" t="inlineStr">
        <is>
          <t>10-08-2026</t>
        </is>
      </c>
      <c r="E1636" s="32" t="n">
        <v>24.64</v>
      </c>
      <c r="F1636" s="33" t="n">
        <v>246.4</v>
      </c>
      <c r="G1636" s="34" t="n">
        <v>2083770</v>
      </c>
      <c r="H1636" s="34" t="n">
        <v>2083770</v>
      </c>
      <c r="I1636" s="34" t="n">
        <v>76404.89999999995</v>
      </c>
      <c r="J1636" s="34">
        <f>IF(E1636&gt;0, (G1636-I1636)/E1636, "")</f>
        <v/>
      </c>
      <c r="K1636" s="34">
        <f>IF(F1636&gt;0, (G1636-I1636)/F1636, "")</f>
        <v/>
      </c>
      <c r="L1636" s="35" t="n">
        <v>40.46</v>
      </c>
      <c r="M1636" s="34">
        <f>IF(AND(ISNUMBER(L1636), L1636&gt;0), (J1636/L1636)*42, "")</f>
        <v/>
      </c>
      <c r="N1636" s="34">
        <f>IF(M1636&lt;&gt;"", M1636/10, "")</f>
        <v/>
      </c>
      <c r="O1636" s="34">
        <f>M1636</f>
        <v/>
      </c>
      <c r="P1636" s="34">
        <f>IF(AND(M1636&lt;&gt;"", J1636&lt;&gt;""), M1636-J1636, "")</f>
        <v/>
      </c>
      <c r="Q1636" s="41" t="inlineStr">
        <is>
          <t>Matched</t>
        </is>
      </c>
      <c r="R1636" s="27" t="inlineStr">
        <is>
          <t>Deductions: Oil: ₹76,405</t>
        </is>
      </c>
    </row>
    <row r="1637">
      <c r="A1637" s="20" t="n">
        <v>1636</v>
      </c>
      <c r="B1637" s="21" t="inlineStr">
        <is>
          <t>Jakhar Trading Company</t>
        </is>
      </c>
      <c r="C1637" s="21" t="inlineStr">
        <is>
          <t>INWDMSD27/1616 / PO:0508</t>
        </is>
      </c>
      <c r="D1637" s="20" t="inlineStr">
        <is>
          <t>10-08-2026</t>
        </is>
      </c>
      <c r="E1637" s="37" t="n">
        <v>25.07</v>
      </c>
      <c r="F1637" s="38" t="n">
        <v>250.7</v>
      </c>
      <c r="G1637" s="39" t="n">
        <v>2100028</v>
      </c>
      <c r="H1637" s="39" t="n">
        <v>2079980</v>
      </c>
      <c r="I1637" s="39" t="n">
        <v>150550.9333333333</v>
      </c>
      <c r="J1637" s="39">
        <f>IF(E1637&gt;0, (G1637-I1637)/E1637, "")</f>
        <v/>
      </c>
      <c r="K1637" s="39">
        <f>IF(F1637&gt;0, (G1637-I1637)/F1637, "")</f>
        <v/>
      </c>
      <c r="L1637" s="40" t="n">
        <v>39.36</v>
      </c>
      <c r="M1637" s="39">
        <f>IF(AND(ISNUMBER(L1637), L1637&gt;0), (J1637/L1637)*42, "")</f>
        <v/>
      </c>
      <c r="N1637" s="39">
        <f>IF(M1637&lt;&gt;"", M1637/10, "")</f>
        <v/>
      </c>
      <c r="O1637" s="39">
        <f>M1637</f>
        <v/>
      </c>
      <c r="P1637" s="39">
        <f>IF(AND(M1637&lt;&gt;"", J1637&lt;&gt;""), M1637-J1637, "")</f>
        <v/>
      </c>
      <c r="Q1637" s="36" t="inlineStr">
        <is>
          <t>Amount Discrepancy</t>
        </is>
      </c>
      <c r="R1637" s="21" t="inlineStr">
        <is>
          <t>Debit Y vs Lab AN diff: ₹-20,048.00 | Deductions: Oil: ₹150,551</t>
        </is>
      </c>
    </row>
    <row r="1638">
      <c r="A1638" s="26" t="n">
        <v>1637</v>
      </c>
      <c r="B1638" s="27" t="inlineStr">
        <is>
          <t>Jakhar Trading Company</t>
        </is>
      </c>
      <c r="C1638" s="27" t="inlineStr">
        <is>
          <t>INWDMSD27/1617 / PO:0508</t>
        </is>
      </c>
      <c r="D1638" s="26" t="inlineStr">
        <is>
          <t>10-08-2026</t>
        </is>
      </c>
      <c r="E1638" s="32" t="n">
        <v>25.24</v>
      </c>
      <c r="F1638" s="33" t="n">
        <v>252.4</v>
      </c>
      <c r="G1638" s="34" t="n">
        <v>2117626</v>
      </c>
      <c r="H1638" s="34" t="n">
        <v>2097410</v>
      </c>
      <c r="I1638" s="34" t="n">
        <v>139327.95</v>
      </c>
      <c r="J1638" s="34">
        <f>IF(E1638&gt;0, (G1638-I1638)/E1638, "")</f>
        <v/>
      </c>
      <c r="K1638" s="34">
        <f>IF(F1638&gt;0, (G1638-I1638)/F1638, "")</f>
        <v/>
      </c>
      <c r="L1638" s="35" t="n">
        <v>39.42</v>
      </c>
      <c r="M1638" s="34">
        <f>IF(AND(ISNUMBER(L1638), L1638&gt;0), (J1638/L1638)*42, "")</f>
        <v/>
      </c>
      <c r="N1638" s="34">
        <f>IF(M1638&lt;&gt;"", M1638/10, "")</f>
        <v/>
      </c>
      <c r="O1638" s="34">
        <f>M1638</f>
        <v/>
      </c>
      <c r="P1638" s="34">
        <f>IF(AND(M1638&lt;&gt;"", J1638&lt;&gt;""), M1638-J1638, "")</f>
        <v/>
      </c>
      <c r="Q1638" s="36" t="inlineStr">
        <is>
          <t>Amount Discrepancy</t>
        </is>
      </c>
      <c r="R1638" s="27" t="inlineStr">
        <is>
          <t>Debit Y vs Lab AN diff: ₹-20,216.00 | Deductions: Oil: ₹139,328</t>
        </is>
      </c>
    </row>
    <row r="1639">
      <c r="A1639" s="20" t="n">
        <v>1638</v>
      </c>
      <c r="B1639" s="21" t="inlineStr">
        <is>
          <t>Jakhar Trading Company</t>
        </is>
      </c>
      <c r="C1639" s="21" t="inlineStr">
        <is>
          <t>INWDMSD27/1618 / PO:0508</t>
        </is>
      </c>
      <c r="D1639" s="20" t="inlineStr">
        <is>
          <t>10-08-2026</t>
        </is>
      </c>
      <c r="E1639" s="37" t="n">
        <v>25.37</v>
      </c>
      <c r="F1639" s="38" t="n">
        <v>253.7</v>
      </c>
      <c r="G1639" s="39" t="n">
        <v>2127682</v>
      </c>
      <c r="H1639" s="39" t="n">
        <v>2107370</v>
      </c>
      <c r="I1639" s="39" t="n">
        <v>123431.6714285715</v>
      </c>
      <c r="J1639" s="39">
        <f>IF(E1639&gt;0, (G1639-I1639)/E1639, "")</f>
        <v/>
      </c>
      <c r="K1639" s="39">
        <f>IF(F1639&gt;0, (G1639-I1639)/F1639, "")</f>
        <v/>
      </c>
      <c r="L1639" s="40" t="n">
        <v>39.65</v>
      </c>
      <c r="M1639" s="39">
        <f>IF(AND(ISNUMBER(L1639), L1639&gt;0), (J1639/L1639)*42, "")</f>
        <v/>
      </c>
      <c r="N1639" s="39">
        <f>IF(M1639&lt;&gt;"", M1639/10, "")</f>
        <v/>
      </c>
      <c r="O1639" s="39">
        <f>M1639</f>
        <v/>
      </c>
      <c r="P1639" s="39">
        <f>IF(AND(M1639&lt;&gt;"", J1639&lt;&gt;""), M1639-J1639, "")</f>
        <v/>
      </c>
      <c r="Q1639" s="36" t="inlineStr">
        <is>
          <t>Amount Discrepancy</t>
        </is>
      </c>
      <c r="R1639" s="21" t="inlineStr">
        <is>
          <t>Debit Y vs Lab AN diff: ₹-20,312.00 | Deductions: Oil: ₹123,432</t>
        </is>
      </c>
    </row>
    <row r="1640">
      <c r="A1640" s="26" t="n">
        <v>1639</v>
      </c>
      <c r="B1640" s="27" t="inlineStr">
        <is>
          <t>Jakhar Trading Company</t>
        </is>
      </c>
      <c r="C1640" s="27" t="inlineStr">
        <is>
          <t>INWDMSD27/1619 / PO:0508</t>
        </is>
      </c>
      <c r="D1640" s="26" t="inlineStr">
        <is>
          <t>10-08-2026</t>
        </is>
      </c>
      <c r="E1640" s="32" t="n">
        <v>33.66</v>
      </c>
      <c r="F1640" s="33" t="n">
        <v>336.6</v>
      </c>
      <c r="G1640" s="34" t="n">
        <v>2825736</v>
      </c>
      <c r="H1640" s="34" t="n">
        <v>2798760</v>
      </c>
      <c r="I1640" s="34" t="n">
        <v>154598.1714285715</v>
      </c>
      <c r="J1640" s="34">
        <f>IF(E1640&gt;0, (G1640-I1640)/E1640, "")</f>
        <v/>
      </c>
      <c r="K1640" s="34">
        <f>IF(F1640&gt;0, (G1640-I1640)/F1640, "")</f>
        <v/>
      </c>
      <c r="L1640" s="35" t="n">
        <v>39.96</v>
      </c>
      <c r="M1640" s="34">
        <f>IF(AND(ISNUMBER(L1640), L1640&gt;0), (J1640/L1640)*42, "")</f>
        <v/>
      </c>
      <c r="N1640" s="34">
        <f>IF(M1640&lt;&gt;"", M1640/10, "")</f>
        <v/>
      </c>
      <c r="O1640" s="34">
        <f>M1640</f>
        <v/>
      </c>
      <c r="P1640" s="34">
        <f>IF(AND(M1640&lt;&gt;"", J1640&lt;&gt;""), M1640-J1640, "")</f>
        <v/>
      </c>
      <c r="Q1640" s="36" t="inlineStr">
        <is>
          <t>Amount Discrepancy</t>
        </is>
      </c>
      <c r="R1640" s="27" t="inlineStr">
        <is>
          <t>Debit Y vs Lab AN diff: ₹-26,976.00 | Deductions: Oil: ₹154,598</t>
        </is>
      </c>
    </row>
    <row r="1641">
      <c r="A1641" s="20" t="n">
        <v>1640</v>
      </c>
      <c r="B1641" s="21" t="inlineStr">
        <is>
          <t>Jai Sri Rama Trading Company</t>
        </is>
      </c>
      <c r="C1641" s="21" t="inlineStr">
        <is>
          <t>INWDMSD27/1620 / PO:0509</t>
        </is>
      </c>
      <c r="D1641" s="20" t="inlineStr">
        <is>
          <t>11-08-2026</t>
        </is>
      </c>
      <c r="E1641" s="37" t="n">
        <v>27.02</v>
      </c>
      <c r="F1641" s="38" t="n">
        <v>270.2</v>
      </c>
      <c r="G1641" s="39" t="n">
        <v>2286925</v>
      </c>
      <c r="H1641" s="39" t="n">
        <v>2286925</v>
      </c>
      <c r="I1641" s="39" t="n">
        <v>114890.7559523809</v>
      </c>
      <c r="J1641" s="39">
        <f>IF(E1641&gt;0, (G1641-I1641)/E1641, "")</f>
        <v/>
      </c>
      <c r="K1641" s="39">
        <f>IF(F1641&gt;0, (G1641-I1641)/F1641, "")</f>
        <v/>
      </c>
      <c r="L1641" s="40" t="n">
        <v>39.89</v>
      </c>
      <c r="M1641" s="39">
        <f>IF(AND(ISNUMBER(L1641), L1641&gt;0), (J1641/L1641)*42, "")</f>
        <v/>
      </c>
      <c r="N1641" s="39">
        <f>IF(M1641&lt;&gt;"", M1641/10, "")</f>
        <v/>
      </c>
      <c r="O1641" s="39">
        <f>M1641</f>
        <v/>
      </c>
      <c r="P1641" s="39">
        <f>IF(AND(M1641&lt;&gt;"", J1641&lt;&gt;""), M1641-J1641, "")</f>
        <v/>
      </c>
      <c r="Q1641" s="41" t="inlineStr">
        <is>
          <t>Matched</t>
        </is>
      </c>
      <c r="R1641" s="21" t="inlineStr">
        <is>
          <t>Deductions: Oil: ₹114,891</t>
        </is>
      </c>
    </row>
    <row r="1642">
      <c r="A1642" s="26" t="n">
        <v>1641</v>
      </c>
      <c r="B1642" s="27" t="inlineStr">
        <is>
          <t>Jai Sri Rama Trading Company</t>
        </is>
      </c>
      <c r="C1642" s="27" t="inlineStr">
        <is>
          <t>INWDMSD27/1621 / PO:0509</t>
        </is>
      </c>
      <c r="D1642" s="26" t="inlineStr">
        <is>
          <t>11-08-2026</t>
        </is>
      </c>
      <c r="E1642" s="32" t="n">
        <v>17.13</v>
      </c>
      <c r="F1642" s="33" t="n">
        <v>171.3</v>
      </c>
      <c r="G1642" s="34" t="n">
        <v>1451472.4</v>
      </c>
      <c r="H1642" s="34" t="n">
        <v>1451472.4</v>
      </c>
      <c r="I1642" s="34" t="n">
        <v>60216.98800000006</v>
      </c>
      <c r="J1642" s="34">
        <f>IF(E1642&gt;0, (G1642-I1642)/E1642, "")</f>
        <v/>
      </c>
      <c r="K1642" s="34">
        <f>IF(F1642&gt;0, (G1642-I1642)/F1642, "")</f>
        <v/>
      </c>
      <c r="L1642" s="35" t="n">
        <v>40.26</v>
      </c>
      <c r="M1642" s="34">
        <f>IF(AND(ISNUMBER(L1642), L1642&gt;0), (J1642/L1642)*42, "")</f>
        <v/>
      </c>
      <c r="N1642" s="34">
        <f>IF(M1642&lt;&gt;"", M1642/10, "")</f>
        <v/>
      </c>
      <c r="O1642" s="34">
        <f>M1642</f>
        <v/>
      </c>
      <c r="P1642" s="34">
        <f>IF(AND(M1642&lt;&gt;"", J1642&lt;&gt;""), M1642-J1642, "")</f>
        <v/>
      </c>
      <c r="Q1642" s="41" t="inlineStr">
        <is>
          <t>Matched</t>
        </is>
      </c>
      <c r="R1642" s="27" t="inlineStr">
        <is>
          <t>Deductions: Oil: ₹60,132, Shortage: ₹85</t>
        </is>
      </c>
    </row>
    <row r="1643">
      <c r="A1643" s="20" t="n">
        <v>1642</v>
      </c>
      <c r="B1643" s="21" t="inlineStr">
        <is>
          <t>Jai Sri Rama Trading Company</t>
        </is>
      </c>
      <c r="C1643" s="21" t="inlineStr">
        <is>
          <t>INWDMSD27/1622 / PO:0509</t>
        </is>
      </c>
      <c r="D1643" s="20" t="inlineStr">
        <is>
          <t>11-08-2026</t>
        </is>
      </c>
      <c r="E1643" s="37" t="n">
        <v>32.5</v>
      </c>
      <c r="F1643" s="38" t="n">
        <v>325</v>
      </c>
      <c r="G1643" s="39" t="n">
        <v>2759192.8</v>
      </c>
      <c r="H1643" s="39" t="n">
        <v>2759192.8</v>
      </c>
      <c r="I1643" s="39" t="n">
        <v>144769.9413333331</v>
      </c>
      <c r="J1643" s="39">
        <f>IF(E1643&gt;0, (G1643-I1643)/E1643, "")</f>
        <v/>
      </c>
      <c r="K1643" s="39">
        <f>IF(F1643&gt;0, (G1643-I1643)/F1643, "")</f>
        <v/>
      </c>
      <c r="L1643" s="40" t="n">
        <v>39.88</v>
      </c>
      <c r="M1643" s="39">
        <f>IF(AND(ISNUMBER(L1643), L1643&gt;0), (J1643/L1643)*42, "")</f>
        <v/>
      </c>
      <c r="N1643" s="39">
        <f>IF(M1643&lt;&gt;"", M1643/10, "")</f>
        <v/>
      </c>
      <c r="O1643" s="39">
        <f>M1643</f>
        <v/>
      </c>
      <c r="P1643" s="39">
        <f>IF(AND(M1643&lt;&gt;"", J1643&lt;&gt;""), M1643-J1643, "")</f>
        <v/>
      </c>
      <c r="Q1643" s="41" t="inlineStr">
        <is>
          <t>Matched</t>
        </is>
      </c>
      <c r="R1643" s="21" t="inlineStr">
        <is>
          <t>Deductions: Oil: ₹139,274, Shortage: ₹5,496</t>
        </is>
      </c>
    </row>
    <row r="1644">
      <c r="A1644" s="26" t="n">
        <v>1643</v>
      </c>
      <c r="B1644" s="27" t="inlineStr">
        <is>
          <t>Jakhar Trading Company</t>
        </is>
      </c>
      <c r="C1644" s="27" t="inlineStr">
        <is>
          <t>INWDMSD27/1623 / PO:0508</t>
        </is>
      </c>
      <c r="D1644" s="26" t="inlineStr">
        <is>
          <t>11-08-2026</t>
        </is>
      </c>
      <c r="E1644" s="32" t="n">
        <v>30.4</v>
      </c>
      <c r="F1644" s="33" t="n">
        <v>304</v>
      </c>
      <c r="G1644" s="34" t="n">
        <v>2548358</v>
      </c>
      <c r="H1644" s="34" t="n">
        <v>2524030</v>
      </c>
      <c r="I1644" s="34" t="n">
        <v>163460.9904761904</v>
      </c>
      <c r="J1644" s="34">
        <f>IF(E1644&gt;0, (G1644-I1644)/E1644, "")</f>
        <v/>
      </c>
      <c r="K1644" s="34">
        <f>IF(F1644&gt;0, (G1644-I1644)/F1644, "")</f>
        <v/>
      </c>
      <c r="L1644" s="35" t="n">
        <v>39.52</v>
      </c>
      <c r="M1644" s="34">
        <f>IF(AND(ISNUMBER(L1644), L1644&gt;0), (J1644/L1644)*42, "")</f>
        <v/>
      </c>
      <c r="N1644" s="34">
        <f>IF(M1644&lt;&gt;"", M1644/10, "")</f>
        <v/>
      </c>
      <c r="O1644" s="34">
        <f>M1644</f>
        <v/>
      </c>
      <c r="P1644" s="34">
        <f>IF(AND(M1644&lt;&gt;"", J1644&lt;&gt;""), M1644-J1644, "")</f>
        <v/>
      </c>
      <c r="Q1644" s="36" t="inlineStr">
        <is>
          <t>Amount Discrepancy</t>
        </is>
      </c>
      <c r="R1644" s="27" t="inlineStr">
        <is>
          <t>Debit Y vs Lab AN diff: ₹-24,328.00 | Deductions: Oil: ₹163,461</t>
        </is>
      </c>
    </row>
    <row r="1645">
      <c r="A1645" s="20" t="n">
        <v>1644</v>
      </c>
      <c r="B1645" s="21" t="inlineStr">
        <is>
          <t>Jakhar Trading Company</t>
        </is>
      </c>
      <c r="C1645" s="21" t="inlineStr">
        <is>
          <t>INWDMSD27/1624 / PO:0508</t>
        </is>
      </c>
      <c r="D1645" s="20" t="inlineStr">
        <is>
          <t>11-08-2026</t>
        </is>
      </c>
      <c r="E1645" s="37" t="n">
        <v>29.41</v>
      </c>
      <c r="F1645" s="38" t="n">
        <v>294.1</v>
      </c>
      <c r="G1645" s="39" t="n">
        <v>2467910</v>
      </c>
      <c r="H1645" s="39" t="n">
        <v>2444350</v>
      </c>
      <c r="I1645" s="39" t="n">
        <v>135021.2380952381</v>
      </c>
      <c r="J1645" s="39">
        <f>IF(E1645&gt;0, (G1645-I1645)/E1645, "")</f>
        <v/>
      </c>
      <c r="K1645" s="39">
        <f>IF(F1645&gt;0, (G1645-I1645)/F1645, "")</f>
        <v/>
      </c>
      <c r="L1645" s="40" t="n">
        <v>39.38</v>
      </c>
      <c r="M1645" s="39">
        <f>IF(AND(ISNUMBER(L1645), L1645&gt;0), (J1645/L1645)*42, "")</f>
        <v/>
      </c>
      <c r="N1645" s="39">
        <f>IF(M1645&lt;&gt;"", M1645/10, "")</f>
        <v/>
      </c>
      <c r="O1645" s="39">
        <f>M1645</f>
        <v/>
      </c>
      <c r="P1645" s="39">
        <f>IF(AND(M1645&lt;&gt;"", J1645&lt;&gt;""), M1645-J1645, "")</f>
        <v/>
      </c>
      <c r="Q1645" s="36" t="inlineStr">
        <is>
          <t>Amount Discrepancy</t>
        </is>
      </c>
      <c r="R1645" s="21" t="inlineStr">
        <is>
          <t>Debit Y vs Lab AN diff: ₹-23,560.00 | Deductions: Oil: ₹135,021</t>
        </is>
      </c>
    </row>
    <row r="1646">
      <c r="A1646" s="26" t="n">
        <v>1645</v>
      </c>
      <c r="B1646" s="27" t="inlineStr">
        <is>
          <t>Jakhar Trading Company</t>
        </is>
      </c>
      <c r="C1646" s="27" t="inlineStr">
        <is>
          <t>INWDMSD27/1625 / PO:0508</t>
        </is>
      </c>
      <c r="D1646" s="26" t="inlineStr">
        <is>
          <t>11-08-2026</t>
        </is>
      </c>
      <c r="E1646" s="32" t="n">
        <v>30.46</v>
      </c>
      <c r="F1646" s="33" t="n">
        <v>304.6</v>
      </c>
      <c r="G1646" s="34" t="n">
        <v>2550872</v>
      </c>
      <c r="H1646" s="34" t="n">
        <v>2526520</v>
      </c>
      <c r="I1646" s="34" t="n">
        <v>157005.1714285714</v>
      </c>
      <c r="J1646" s="34">
        <f>IF(E1646&gt;0, (G1646-I1646)/E1646, "")</f>
        <v/>
      </c>
      <c r="K1646" s="34">
        <f>IF(F1646&gt;0, (G1646-I1646)/F1646, "")</f>
        <v/>
      </c>
      <c r="L1646" s="35" t="n">
        <v>39.3</v>
      </c>
      <c r="M1646" s="34">
        <f>IF(AND(ISNUMBER(L1646), L1646&gt;0), (J1646/L1646)*42, "")</f>
        <v/>
      </c>
      <c r="N1646" s="34">
        <f>IF(M1646&lt;&gt;"", M1646/10, "")</f>
        <v/>
      </c>
      <c r="O1646" s="34">
        <f>M1646</f>
        <v/>
      </c>
      <c r="P1646" s="34">
        <f>IF(AND(M1646&lt;&gt;"", J1646&lt;&gt;""), M1646-J1646, "")</f>
        <v/>
      </c>
      <c r="Q1646" s="36" t="inlineStr">
        <is>
          <t>Amount Discrepancy</t>
        </is>
      </c>
      <c r="R1646" s="27" t="inlineStr">
        <is>
          <t>Debit Y vs Lab AN diff: ₹-24,352.00 | Deductions: Oil: ₹157,005</t>
        </is>
      </c>
    </row>
    <row r="1647">
      <c r="A1647" s="20" t="n">
        <v>1646</v>
      </c>
      <c r="B1647" s="21" t="inlineStr">
        <is>
          <t>Pem Raj Tara Chand</t>
        </is>
      </c>
      <c r="C1647" s="21" t="inlineStr">
        <is>
          <t>INWDMSD27/1626 / PO:0512</t>
        </is>
      </c>
      <c r="D1647" s="20" t="inlineStr">
        <is>
          <t>11-08-2026</t>
        </is>
      </c>
      <c r="E1647" s="37" t="n">
        <v>30.14</v>
      </c>
      <c r="F1647" s="38" t="n">
        <v>301.4</v>
      </c>
      <c r="G1647" s="39" t="n">
        <v>2544596.1</v>
      </c>
      <c r="H1647" s="39" t="n">
        <v>2544596.1</v>
      </c>
      <c r="I1647" s="39" t="n">
        <v>81184.73271428591</v>
      </c>
      <c r="J1647" s="39">
        <f>IF(E1647&gt;0, (G1647-I1647)/E1647, "")</f>
        <v/>
      </c>
      <c r="K1647" s="39">
        <f>IF(F1647&gt;0, (G1647-I1647)/F1647, "")</f>
        <v/>
      </c>
      <c r="L1647" s="40" t="n">
        <v>40.27</v>
      </c>
      <c r="M1647" s="39">
        <f>IF(AND(ISNUMBER(L1647), L1647&gt;0), (J1647/L1647)*42, "")</f>
        <v/>
      </c>
      <c r="N1647" s="39">
        <f>IF(M1647&lt;&gt;"", M1647/10, "")</f>
        <v/>
      </c>
      <c r="O1647" s="39">
        <f>M1647</f>
        <v/>
      </c>
      <c r="P1647" s="39">
        <f>IF(AND(M1647&lt;&gt;"", J1647&lt;&gt;""), M1647-J1647, "")</f>
        <v/>
      </c>
      <c r="Q1647" s="41" t="inlineStr">
        <is>
          <t>Matched</t>
        </is>
      </c>
      <c r="R1647" s="21" t="inlineStr">
        <is>
          <t>Deductions: Oil: ₹81,185</t>
        </is>
      </c>
    </row>
    <row r="1648">
      <c r="A1648" s="26" t="n">
        <v>1647</v>
      </c>
      <c r="B1648" s="27" t="inlineStr">
        <is>
          <t>Bhagwati Trading Company</t>
        </is>
      </c>
      <c r="C1648" s="27" t="inlineStr">
        <is>
          <t>INWDMSD27/1627 / PO:0510</t>
        </is>
      </c>
      <c r="D1648" s="26" t="inlineStr">
        <is>
          <t>12-08-2026</t>
        </is>
      </c>
      <c r="E1648" s="32" t="n">
        <v>31.1</v>
      </c>
      <c r="F1648" s="33" t="n">
        <v>311</v>
      </c>
      <c r="G1648" s="34" t="n">
        <v>2623740</v>
      </c>
      <c r="H1648" s="34" t="n">
        <v>2621598</v>
      </c>
      <c r="I1648" s="34" t="n">
        <v>235319.6300000002</v>
      </c>
      <c r="J1648" s="34">
        <f>IF(E1648&gt;0, (G1648-I1648)/E1648, "")</f>
        <v/>
      </c>
      <c r="K1648" s="34">
        <f>IF(F1648&gt;0, (G1648-I1648)/F1648, "")</f>
        <v/>
      </c>
      <c r="L1648" s="35" t="n">
        <v>38.4</v>
      </c>
      <c r="M1648" s="34">
        <f>IF(AND(ISNUMBER(L1648), L1648&gt;0), (J1648/L1648)*42, "")</f>
        <v/>
      </c>
      <c r="N1648" s="34">
        <f>IF(M1648&lt;&gt;"", M1648/10, "")</f>
        <v/>
      </c>
      <c r="O1648" s="34">
        <f>M1648</f>
        <v/>
      </c>
      <c r="P1648" s="34">
        <f>IF(AND(M1648&lt;&gt;"", J1648&lt;&gt;""), M1648-J1648, "")</f>
        <v/>
      </c>
      <c r="Q1648" s="36" t="inlineStr">
        <is>
          <t>Amount Discrepancy</t>
        </is>
      </c>
      <c r="R1648" s="27" t="inlineStr">
        <is>
          <t>Debit Y vs Lab AN diff: ₹-2,142.00 | Deductions: Oil: ₹235,320</t>
        </is>
      </c>
    </row>
    <row r="1649">
      <c r="A1649" s="20" t="n">
        <v>1648</v>
      </c>
      <c r="B1649" s="21" t="inlineStr">
        <is>
          <t>Bhagwati Trading Company</t>
        </is>
      </c>
      <c r="C1649" s="21" t="inlineStr">
        <is>
          <t>INWDMSD27/1628 / PO:0510</t>
        </is>
      </c>
      <c r="D1649" s="20" t="inlineStr">
        <is>
          <t>12-08-2026</t>
        </is>
      </c>
      <c r="E1649" s="37" t="n">
        <v>29.22</v>
      </c>
      <c r="F1649" s="38" t="n">
        <v>292.2</v>
      </c>
      <c r="G1649" s="39" t="n">
        <v>2467556.5</v>
      </c>
      <c r="H1649" s="39" t="n">
        <v>2465550.5</v>
      </c>
      <c r="I1649" s="39" t="n">
        <v>208397.7208333332</v>
      </c>
      <c r="J1649" s="39">
        <f>IF(E1649&gt;0, (G1649-I1649)/E1649, "")</f>
        <v/>
      </c>
      <c r="K1649" s="39">
        <f>IF(F1649&gt;0, (G1649-I1649)/F1649, "")</f>
        <v/>
      </c>
      <c r="L1649" s="40" t="n">
        <v>38.37</v>
      </c>
      <c r="M1649" s="39">
        <f>IF(AND(ISNUMBER(L1649), L1649&gt;0), (J1649/L1649)*42, "")</f>
        <v/>
      </c>
      <c r="N1649" s="39">
        <f>IF(M1649&lt;&gt;"", M1649/10, "")</f>
        <v/>
      </c>
      <c r="O1649" s="39">
        <f>M1649</f>
        <v/>
      </c>
      <c r="P1649" s="39">
        <f>IF(AND(M1649&lt;&gt;"", J1649&lt;&gt;""), M1649-J1649, "")</f>
        <v/>
      </c>
      <c r="Q1649" s="36" t="inlineStr">
        <is>
          <t>Amount Discrepancy</t>
        </is>
      </c>
      <c r="R1649" s="21" t="inlineStr">
        <is>
          <t>Debit Y vs Lab AN diff: ₹-2,006.00 | Deductions: Oil: ₹208,398</t>
        </is>
      </c>
    </row>
    <row r="1650">
      <c r="A1650" s="26" t="n">
        <v>1649</v>
      </c>
      <c r="B1650" s="27" t="inlineStr">
        <is>
          <t>Jai Sri Rama Trading Company</t>
        </is>
      </c>
      <c r="C1650" s="27" t="inlineStr">
        <is>
          <t>INWDMSD27/1629 / PO:0511</t>
        </is>
      </c>
      <c r="D1650" s="26" t="inlineStr">
        <is>
          <t>13-08-2026</t>
        </is>
      </c>
      <c r="E1650" s="32" t="n">
        <v>25.12</v>
      </c>
      <c r="F1650" s="33" t="n">
        <v>251.2</v>
      </c>
      <c r="G1650" s="34" t="n">
        <v>2126935.5</v>
      </c>
      <c r="H1650" s="34" t="n">
        <v>2126935.5</v>
      </c>
      <c r="I1650" s="34" t="n">
        <v>113436.5600000001</v>
      </c>
      <c r="J1650" s="34">
        <f>IF(E1650&gt;0, (G1650-I1650)/E1650, "")</f>
        <v/>
      </c>
      <c r="K1650" s="34">
        <f>IF(F1650&gt;0, (G1650-I1650)/F1650, "")</f>
        <v/>
      </c>
      <c r="L1650" s="35" t="n">
        <v>39.76</v>
      </c>
      <c r="M1650" s="34">
        <f>IF(AND(ISNUMBER(L1650), L1650&gt;0), (J1650/L1650)*42, "")</f>
        <v/>
      </c>
      <c r="N1650" s="34">
        <f>IF(M1650&lt;&gt;"", M1650/10, "")</f>
        <v/>
      </c>
      <c r="O1650" s="34">
        <f>M1650</f>
        <v/>
      </c>
      <c r="P1650" s="34">
        <f>IF(AND(M1650&lt;&gt;"", J1650&lt;&gt;""), M1650-J1650, "")</f>
        <v/>
      </c>
      <c r="Q1650" s="41" t="inlineStr">
        <is>
          <t>Matched</t>
        </is>
      </c>
      <c r="R1650" s="27" t="inlineStr">
        <is>
          <t>Deductions: Oil: ₹113,437</t>
        </is>
      </c>
    </row>
    <row r="1651">
      <c r="A1651" s="20" t="n">
        <v>1650</v>
      </c>
      <c r="B1651" s="21" t="inlineStr">
        <is>
          <t>Jai Sri Rama Trading Company</t>
        </is>
      </c>
      <c r="C1651" s="21" t="inlineStr">
        <is>
          <t>INWDMSD27/1630 / PO:0511</t>
        </is>
      </c>
      <c r="D1651" s="20" t="inlineStr">
        <is>
          <t>13-08-2026</t>
        </is>
      </c>
      <c r="E1651" s="37" t="n">
        <v>25.33</v>
      </c>
      <c r="F1651" s="38" t="n">
        <v>253.3</v>
      </c>
      <c r="G1651" s="39" t="n">
        <v>2144695.2</v>
      </c>
      <c r="H1651" s="39" t="n">
        <v>2144695.2</v>
      </c>
      <c r="I1651" s="39" t="n">
        <v>78638.82399999996</v>
      </c>
      <c r="J1651" s="39">
        <f>IF(E1651&gt;0, (G1651-I1651)/E1651, "")</f>
        <v/>
      </c>
      <c r="K1651" s="39">
        <f>IF(F1651&gt;0, (G1651-I1651)/F1651, "")</f>
        <v/>
      </c>
      <c r="L1651" s="40" t="n">
        <v>40.48</v>
      </c>
      <c r="M1651" s="39">
        <f>IF(AND(ISNUMBER(L1651), L1651&gt;0), (J1651/L1651)*42, "")</f>
        <v/>
      </c>
      <c r="N1651" s="39">
        <f>IF(M1651&lt;&gt;"", M1651/10, "")</f>
        <v/>
      </c>
      <c r="O1651" s="39">
        <f>M1651</f>
        <v/>
      </c>
      <c r="P1651" s="39">
        <f>IF(AND(M1651&lt;&gt;"", J1651&lt;&gt;""), M1651-J1651, "")</f>
        <v/>
      </c>
      <c r="Q1651" s="41" t="inlineStr">
        <is>
          <t>Matched</t>
        </is>
      </c>
      <c r="R1651" s="21" t="inlineStr">
        <is>
          <t>Deductions: Oil: ₹78,639</t>
        </is>
      </c>
    </row>
    <row r="1652">
      <c r="A1652" s="26" t="n">
        <v>1651</v>
      </c>
      <c r="B1652" s="27" t="inlineStr">
        <is>
          <t>Jai Sri Rama Trading Company</t>
        </is>
      </c>
      <c r="C1652" s="27" t="inlineStr">
        <is>
          <t>INWDMSD27/1631 / PO:0511</t>
        </is>
      </c>
      <c r="D1652" s="26" t="inlineStr">
        <is>
          <t>14-08-2026</t>
        </is>
      </c>
      <c r="E1652" s="32" t="n">
        <v>25.56</v>
      </c>
      <c r="F1652" s="33" t="n">
        <v>255.6</v>
      </c>
      <c r="G1652" s="34" t="n">
        <v>2167529.1</v>
      </c>
      <c r="H1652" s="34" t="n">
        <v>2167529.1</v>
      </c>
      <c r="I1652" s="34" t="n">
        <v>87275.83728571411</v>
      </c>
      <c r="J1652" s="34">
        <f>IF(E1652&gt;0, (G1652-I1652)/E1652, "")</f>
        <v/>
      </c>
      <c r="K1652" s="34">
        <f>IF(F1652&gt;0, (G1652-I1652)/F1652, "")</f>
        <v/>
      </c>
      <c r="L1652" s="35" t="n">
        <v>40.34</v>
      </c>
      <c r="M1652" s="34">
        <f>IF(AND(ISNUMBER(L1652), L1652&gt;0), (J1652/L1652)*42, "")</f>
        <v/>
      </c>
      <c r="N1652" s="34">
        <f>IF(M1652&lt;&gt;"", M1652/10, "")</f>
        <v/>
      </c>
      <c r="O1652" s="34">
        <f>M1652</f>
        <v/>
      </c>
      <c r="P1652" s="34">
        <f>IF(AND(M1652&lt;&gt;"", J1652&lt;&gt;""), M1652-J1652, "")</f>
        <v/>
      </c>
      <c r="Q1652" s="41" t="inlineStr">
        <is>
          <t>Matched</t>
        </is>
      </c>
      <c r="R1652" s="27" t="inlineStr">
        <is>
          <t>Deductions: Oil: ₹85,669, Shortage: ₹1,607</t>
        </is>
      </c>
    </row>
    <row r="1653">
      <c r="A1653" s="20" t="n">
        <v>1652</v>
      </c>
      <c r="B1653" s="21" t="inlineStr">
        <is>
          <t>Jai Sri Rama Trading Company</t>
        </is>
      </c>
      <c r="C1653" s="21" t="inlineStr">
        <is>
          <t>INWDMSD27/1632 / PO:0511</t>
        </is>
      </c>
      <c r="D1653" s="20" t="inlineStr">
        <is>
          <t>14-08-2026</t>
        </is>
      </c>
      <c r="E1653" s="37" t="n">
        <v>25.78</v>
      </c>
      <c r="F1653" s="38" t="n">
        <v>257.8</v>
      </c>
      <c r="G1653" s="39" t="n">
        <v>2184020.25</v>
      </c>
      <c r="H1653" s="39" t="n">
        <v>2184020.25</v>
      </c>
      <c r="I1653" s="39" t="n">
        <v>117001.0848214286</v>
      </c>
      <c r="J1653" s="39">
        <f>IF(E1653&gt;0, (G1653-I1653)/E1653, "")</f>
        <v/>
      </c>
      <c r="K1653" s="39">
        <f>IF(F1653&gt;0, (G1653-I1653)/F1653, "")</f>
        <v/>
      </c>
      <c r="L1653" s="40" t="n">
        <v>39.75</v>
      </c>
      <c r="M1653" s="39">
        <f>IF(AND(ISNUMBER(L1653), L1653&gt;0), (J1653/L1653)*42, "")</f>
        <v/>
      </c>
      <c r="N1653" s="39">
        <f>IF(M1653&lt;&gt;"", M1653/10, "")</f>
        <v/>
      </c>
      <c r="O1653" s="39">
        <f>M1653</f>
        <v/>
      </c>
      <c r="P1653" s="39">
        <f>IF(AND(M1653&lt;&gt;"", J1653&lt;&gt;""), M1653-J1653, "")</f>
        <v/>
      </c>
      <c r="Q1653" s="41" t="inlineStr">
        <is>
          <t>Matched</t>
        </is>
      </c>
      <c r="R1653" s="21" t="inlineStr">
        <is>
          <t>Deductions: Oil: ₹117,001</t>
        </is>
      </c>
    </row>
    <row r="1654">
      <c r="A1654" s="26" t="n">
        <v>1653</v>
      </c>
      <c r="B1654" s="27" t="inlineStr">
        <is>
          <t>Jai Sri Rama Trading Company</t>
        </is>
      </c>
      <c r="C1654" s="27" t="inlineStr">
        <is>
          <t>INWDMSD27/1633 / PO:0511</t>
        </is>
      </c>
      <c r="D1654" s="26" t="inlineStr">
        <is>
          <t>14-08-2026</t>
        </is>
      </c>
      <c r="E1654" s="32" t="n">
        <v>14.52</v>
      </c>
      <c r="F1654" s="33" t="n">
        <v>145.2</v>
      </c>
      <c r="G1654" s="34" t="n">
        <v>1229224.95</v>
      </c>
      <c r="H1654" s="34" t="n">
        <v>1229224.95</v>
      </c>
      <c r="I1654" s="34" t="n">
        <v>43608.21846428577</v>
      </c>
      <c r="J1654" s="34">
        <f>IF(E1654&gt;0, (G1654-I1654)/E1654, "")</f>
        <v/>
      </c>
      <c r="K1654" s="34">
        <f>IF(F1654&gt;0, (G1654-I1654)/F1654, "")</f>
        <v/>
      </c>
      <c r="L1654" s="35" t="n">
        <v>40.51</v>
      </c>
      <c r="M1654" s="34">
        <f>IF(AND(ISNUMBER(L1654), L1654&gt;0), (J1654/L1654)*42, "")</f>
        <v/>
      </c>
      <c r="N1654" s="34">
        <f>IF(M1654&lt;&gt;"", M1654/10, "")</f>
        <v/>
      </c>
      <c r="O1654" s="34">
        <f>M1654</f>
        <v/>
      </c>
      <c r="P1654" s="34">
        <f>IF(AND(M1654&lt;&gt;"", J1654&lt;&gt;""), M1654-J1654, "")</f>
        <v/>
      </c>
      <c r="Q1654" s="41" t="inlineStr">
        <is>
          <t>Matched</t>
        </is>
      </c>
      <c r="R1654" s="27" t="inlineStr">
        <is>
          <t>Deductions: Oil: ₹43,608</t>
        </is>
      </c>
    </row>
    <row r="1655">
      <c r="A1655" s="20" t="n">
        <v>1654</v>
      </c>
      <c r="B1655" s="21" t="inlineStr">
        <is>
          <t>Bhagwati Trading Company</t>
        </is>
      </c>
      <c r="C1655" s="21" t="inlineStr">
        <is>
          <t>INWDMSD27/1634 / PO:0513</t>
        </is>
      </c>
      <c r="D1655" s="20" t="inlineStr">
        <is>
          <t>14-08-2026</t>
        </is>
      </c>
      <c r="E1655" s="37" t="n">
        <v>24.92</v>
      </c>
      <c r="F1655" s="38" t="n">
        <v>249.2</v>
      </c>
      <c r="G1655" s="39" t="n">
        <v>2109118.7</v>
      </c>
      <c r="H1655" s="39" t="n">
        <v>2107717.7</v>
      </c>
      <c r="I1655" s="39" t="n">
        <v>77784.81988095224</v>
      </c>
      <c r="J1655" s="39">
        <f>IF(E1655&gt;0, (G1655-I1655)/E1655, "")</f>
        <v/>
      </c>
      <c r="K1655" s="39">
        <f>IF(F1655&gt;0, (G1655-I1655)/F1655, "")</f>
        <v/>
      </c>
      <c r="L1655" s="40" t="n">
        <v>40.75</v>
      </c>
      <c r="M1655" s="39">
        <f>IF(AND(ISNUMBER(L1655), L1655&gt;0), (J1655/L1655)*42, "")</f>
        <v/>
      </c>
      <c r="N1655" s="39">
        <f>IF(M1655&lt;&gt;"", M1655/10, "")</f>
        <v/>
      </c>
      <c r="O1655" s="39">
        <f>M1655</f>
        <v/>
      </c>
      <c r="P1655" s="39">
        <f>IF(AND(M1655&lt;&gt;"", J1655&lt;&gt;""), M1655-J1655, "")</f>
        <v/>
      </c>
      <c r="Q1655" s="36" t="inlineStr">
        <is>
          <t>Amount Discrepancy</t>
        </is>
      </c>
      <c r="R1655" s="21" t="inlineStr">
        <is>
          <t>Debit Y vs Lab AN diff: ₹-1,401.00 | Deductions: Oil: ₹77,785</t>
        </is>
      </c>
    </row>
    <row r="1656">
      <c r="A1656" s="26" t="n">
        <v>1655</v>
      </c>
      <c r="B1656" s="27" t="inlineStr">
        <is>
          <t>Pem Raj Tara Chand</t>
        </is>
      </c>
      <c r="C1656" s="27" t="inlineStr">
        <is>
          <t>INWDMSD27/1635 / PO:0516</t>
        </is>
      </c>
      <c r="D1656" s="26" t="inlineStr">
        <is>
          <t>14-08-2026</t>
        </is>
      </c>
      <c r="E1656" s="32" t="n">
        <v>10.12</v>
      </c>
      <c r="F1656" s="33" t="n">
        <v>101.2</v>
      </c>
      <c r="G1656" s="34" t="n">
        <v>858011</v>
      </c>
      <c r="H1656" s="34" t="n">
        <v>858011</v>
      </c>
      <c r="I1656" s="34" t="n">
        <v>41470.53166666669</v>
      </c>
      <c r="J1656" s="34">
        <f>IF(E1656&gt;0, (G1656-I1656)/E1656, "")</f>
        <v/>
      </c>
      <c r="K1656" s="34">
        <f>IF(F1656&gt;0, (G1656-I1656)/F1656, "")</f>
        <v/>
      </c>
      <c r="L1656" s="35" t="n">
        <v>39.63</v>
      </c>
      <c r="M1656" s="34">
        <f>IF(AND(ISNUMBER(L1656), L1656&gt;0), (J1656/L1656)*42, "")</f>
        <v/>
      </c>
      <c r="N1656" s="34">
        <f>IF(M1656&lt;&gt;"", M1656/10, "")</f>
        <v/>
      </c>
      <c r="O1656" s="34">
        <f>M1656</f>
        <v/>
      </c>
      <c r="P1656" s="34">
        <f>IF(AND(M1656&lt;&gt;"", J1656&lt;&gt;""), M1656-J1656, "")</f>
        <v/>
      </c>
      <c r="Q1656" s="41" t="inlineStr">
        <is>
          <t>Matched</t>
        </is>
      </c>
      <c r="R1656" s="27" t="inlineStr">
        <is>
          <t>Deductions: Oil: ₹41,471</t>
        </is>
      </c>
    </row>
    <row r="1657">
      <c r="A1657" s="20" t="n">
        <v>1656</v>
      </c>
      <c r="B1657" s="21" t="inlineStr">
        <is>
          <t>Pem Raj Tara Chand</t>
        </is>
      </c>
      <c r="C1657" s="21" t="inlineStr">
        <is>
          <t>INWDMSD27/1636 / PO:0516</t>
        </is>
      </c>
      <c r="D1657" s="20" t="inlineStr">
        <is>
          <t>14-08-2026</t>
        </is>
      </c>
      <c r="E1657" s="37" t="n">
        <v>10.08</v>
      </c>
      <c r="F1657" s="38" t="n">
        <v>100.8</v>
      </c>
      <c r="G1657" s="39" t="n">
        <v>853776</v>
      </c>
      <c r="H1657" s="39" t="n">
        <v>853776</v>
      </c>
      <c r="I1657" s="39" t="n">
        <v>44111.76000000004</v>
      </c>
      <c r="J1657" s="39">
        <f>IF(E1657&gt;0, (G1657-I1657)/E1657, "")</f>
        <v/>
      </c>
      <c r="K1657" s="39">
        <f>IF(F1657&gt;0, (G1657-I1657)/F1657, "")</f>
        <v/>
      </c>
      <c r="L1657" s="40" t="n">
        <v>39.94</v>
      </c>
      <c r="M1657" s="39">
        <f>IF(AND(ISNUMBER(L1657), L1657&gt;0), (J1657/L1657)*42, "")</f>
        <v/>
      </c>
      <c r="N1657" s="39">
        <f>IF(M1657&lt;&gt;"", M1657/10, "")</f>
        <v/>
      </c>
      <c r="O1657" s="39">
        <f>M1657</f>
        <v/>
      </c>
      <c r="P1657" s="39">
        <f>IF(AND(M1657&lt;&gt;"", J1657&lt;&gt;""), M1657-J1657, "")</f>
        <v/>
      </c>
      <c r="Q1657" s="41" t="inlineStr">
        <is>
          <t>Matched</t>
        </is>
      </c>
      <c r="R1657" s="21" t="inlineStr">
        <is>
          <t>Deductions: Oil: ₹44,112</t>
        </is>
      </c>
    </row>
    <row r="1658">
      <c r="A1658" s="26" t="n">
        <v>1657</v>
      </c>
      <c r="B1658" s="27" t="inlineStr">
        <is>
          <t>Pem Raj Tara Chand</t>
        </is>
      </c>
      <c r="C1658" s="27" t="inlineStr">
        <is>
          <t>INWDMSD27/1637 / PO:0516</t>
        </is>
      </c>
      <c r="D1658" s="26" t="inlineStr">
        <is>
          <t>14-08-2026</t>
        </is>
      </c>
      <c r="E1658" s="32" t="n">
        <v>10.04</v>
      </c>
      <c r="F1658" s="33" t="n">
        <v>100.4</v>
      </c>
      <c r="G1658" s="34" t="n">
        <v>852082</v>
      </c>
      <c r="H1658" s="34" t="n">
        <v>852082</v>
      </c>
      <c r="I1658" s="34" t="n">
        <v>58428.48000000005</v>
      </c>
      <c r="J1658" s="34">
        <f>IF(E1658&gt;0, (G1658-I1658)/E1658, "")</f>
        <v/>
      </c>
      <c r="K1658" s="34">
        <f>IF(F1658&gt;0, (G1658-I1658)/F1658, "")</f>
        <v/>
      </c>
      <c r="L1658" s="35" t="n">
        <v>38.91</v>
      </c>
      <c r="M1658" s="34">
        <f>IF(AND(ISNUMBER(L1658), L1658&gt;0), (J1658/L1658)*42, "")</f>
        <v/>
      </c>
      <c r="N1658" s="34">
        <f>IF(M1658&lt;&gt;"", M1658/10, "")</f>
        <v/>
      </c>
      <c r="O1658" s="34">
        <f>M1658</f>
        <v/>
      </c>
      <c r="P1658" s="34">
        <f>IF(AND(M1658&lt;&gt;"", J1658&lt;&gt;""), M1658-J1658, "")</f>
        <v/>
      </c>
      <c r="Q1658" s="41" t="inlineStr">
        <is>
          <t>Matched</t>
        </is>
      </c>
      <c r="R1658" s="27" t="inlineStr">
        <is>
          <t>Deductions: Oil: ₹58,428</t>
        </is>
      </c>
    </row>
    <row r="1659">
      <c r="A1659" s="20" t="n">
        <v>1658</v>
      </c>
      <c r="B1659" s="21" t="inlineStr">
        <is>
          <t>Pem Raj Tara Chand</t>
        </is>
      </c>
      <c r="C1659" s="21" t="inlineStr">
        <is>
          <t>INWDMSD27/1638 / PO:0516</t>
        </is>
      </c>
      <c r="D1659" s="20" t="inlineStr">
        <is>
          <t>14-08-2026</t>
        </is>
      </c>
      <c r="E1659" s="37" t="n">
        <v>10.11</v>
      </c>
      <c r="F1659" s="38" t="n">
        <v>101.1</v>
      </c>
      <c r="G1659" s="39" t="n">
        <v>856317</v>
      </c>
      <c r="H1659" s="39" t="n">
        <v>856317</v>
      </c>
      <c r="I1659" s="39" t="n">
        <v>89301.63000000005</v>
      </c>
      <c r="J1659" s="39">
        <f>IF(E1659&gt;0, (G1659-I1659)/E1659, "")</f>
        <v/>
      </c>
      <c r="K1659" s="39">
        <f>IF(F1659&gt;0, (G1659-I1659)/F1659, "")</f>
        <v/>
      </c>
      <c r="L1659" s="40" t="n">
        <v>37.67</v>
      </c>
      <c r="M1659" s="39">
        <f>IF(AND(ISNUMBER(L1659), L1659&gt;0), (J1659/L1659)*42, "")</f>
        <v/>
      </c>
      <c r="N1659" s="39">
        <f>IF(M1659&lt;&gt;"", M1659/10, "")</f>
        <v/>
      </c>
      <c r="O1659" s="39">
        <f>M1659</f>
        <v/>
      </c>
      <c r="P1659" s="39">
        <f>IF(AND(M1659&lt;&gt;"", J1659&lt;&gt;""), M1659-J1659, "")</f>
        <v/>
      </c>
      <c r="Q1659" s="41" t="inlineStr">
        <is>
          <t>Matched</t>
        </is>
      </c>
      <c r="R1659" s="21" t="inlineStr">
        <is>
          <t>Deductions: Oil: ₹89,302</t>
        </is>
      </c>
    </row>
    <row r="1660">
      <c r="A1660" s="26" t="n">
        <v>1659</v>
      </c>
      <c r="B1660" s="27" t="inlineStr">
        <is>
          <t>Bhagwati Trading Company</t>
        </is>
      </c>
      <c r="C1660" s="27" t="inlineStr">
        <is>
          <t>INWDMSD27/1639 / PO:0513</t>
        </is>
      </c>
      <c r="D1660" s="26" t="inlineStr">
        <is>
          <t>14-08-2026</t>
        </is>
      </c>
      <c r="E1660" s="32" t="n">
        <v>24.81</v>
      </c>
      <c r="F1660" s="33" t="n">
        <v>248.1</v>
      </c>
      <c r="G1660" s="34" t="n">
        <v>2098138.4</v>
      </c>
      <c r="H1660" s="34" t="n">
        <v>2096744.4</v>
      </c>
      <c r="I1660" s="34" t="n">
        <v>109829.4685714287</v>
      </c>
      <c r="J1660" s="34">
        <f>IF(E1660&gt;0, (G1660-I1660)/E1660, "")</f>
        <v/>
      </c>
      <c r="K1660" s="34">
        <f>IF(F1660&gt;0, (G1660-I1660)/F1660, "")</f>
        <v/>
      </c>
      <c r="L1660" s="35" t="n">
        <v>40.83</v>
      </c>
      <c r="M1660" s="34">
        <f>IF(AND(ISNUMBER(L1660), L1660&gt;0), (J1660/L1660)*42, "")</f>
        <v/>
      </c>
      <c r="N1660" s="34">
        <f>IF(M1660&lt;&gt;"", M1660/10, "")</f>
        <v/>
      </c>
      <c r="O1660" s="34">
        <f>M1660</f>
        <v/>
      </c>
      <c r="P1660" s="34">
        <f>IF(AND(M1660&lt;&gt;"", J1660&lt;&gt;""), M1660-J1660, "")</f>
        <v/>
      </c>
      <c r="Q1660" s="36" t="inlineStr">
        <is>
          <t>Amount Discrepancy</t>
        </is>
      </c>
      <c r="R1660" s="27" t="inlineStr">
        <is>
          <t>Debit Y vs Lab AN diff: ₹-1,394.00 | Deductions: Oil: ₹109,829</t>
        </is>
      </c>
    </row>
    <row r="1661">
      <c r="A1661" s="20" t="n">
        <v>1660</v>
      </c>
      <c r="B1661" s="21" t="inlineStr">
        <is>
          <t>Bhagwati Trading Company</t>
        </is>
      </c>
      <c r="C1661" s="21" t="inlineStr">
        <is>
          <t>INWDMSD27/1640 / PO:0513</t>
        </is>
      </c>
      <c r="D1661" s="20" t="inlineStr">
        <is>
          <t>14-08-2026</t>
        </is>
      </c>
      <c r="E1661" s="37" t="n">
        <v>22.88</v>
      </c>
      <c r="F1661" s="38" t="n">
        <v>228.8</v>
      </c>
      <c r="G1661" s="39" t="n">
        <v>1934271</v>
      </c>
      <c r="H1661" s="39" t="n">
        <v>1932989</v>
      </c>
      <c r="I1661" s="39" t="n">
        <v>109075.8078571427</v>
      </c>
      <c r="J1661" s="39">
        <f>IF(E1661&gt;0, (G1661-I1661)/E1661, "")</f>
        <v/>
      </c>
      <c r="K1661" s="39">
        <f>IF(F1661&gt;0, (G1661-I1661)/F1661, "")</f>
        <v/>
      </c>
      <c r="L1661" s="40" t="n">
        <v>40.05</v>
      </c>
      <c r="M1661" s="39">
        <f>IF(AND(ISNUMBER(L1661), L1661&gt;0), (J1661/L1661)*42, "")</f>
        <v/>
      </c>
      <c r="N1661" s="39">
        <f>IF(M1661&lt;&gt;"", M1661/10, "")</f>
        <v/>
      </c>
      <c r="O1661" s="39">
        <f>M1661</f>
        <v/>
      </c>
      <c r="P1661" s="39">
        <f>IF(AND(M1661&lt;&gt;"", J1661&lt;&gt;""), M1661-J1661, "")</f>
        <v/>
      </c>
      <c r="Q1661" s="36" t="inlineStr">
        <is>
          <t>Amount Discrepancy</t>
        </is>
      </c>
      <c r="R1661" s="21" t="inlineStr">
        <is>
          <t>Debit Y vs Lab AN diff: ₹-1,282.00 | Deductions: Oil: ₹109,076</t>
        </is>
      </c>
    </row>
    <row r="1662">
      <c r="A1662" s="26" t="n">
        <v>1661</v>
      </c>
      <c r="B1662" s="27" t="inlineStr">
        <is>
          <t>Bhagwati Trading Company</t>
        </is>
      </c>
      <c r="C1662" s="27" t="inlineStr">
        <is>
          <t>INWDMSD27/1641 / PO:0513</t>
        </is>
      </c>
      <c r="D1662" s="26" t="inlineStr">
        <is>
          <t>14-08-2026</t>
        </is>
      </c>
      <c r="E1662" s="32" t="n">
        <v>24.81</v>
      </c>
      <c r="F1662" s="33" t="n">
        <v>248.1</v>
      </c>
      <c r="G1662" s="34" t="n">
        <v>2103203</v>
      </c>
      <c r="H1662" s="34" t="n">
        <v>2101809</v>
      </c>
      <c r="I1662" s="34" t="n">
        <v>77940.57642857153</v>
      </c>
      <c r="J1662" s="34">
        <f>IF(E1662&gt;0, (G1662-I1662)/E1662, "")</f>
        <v/>
      </c>
      <c r="K1662" s="34">
        <f>IF(F1662&gt;0, (G1662-I1662)/F1662, "")</f>
        <v/>
      </c>
      <c r="L1662" s="35" t="n">
        <v>41.07</v>
      </c>
      <c r="M1662" s="34">
        <f>IF(AND(ISNUMBER(L1662), L1662&gt;0), (J1662/L1662)*42, "")</f>
        <v/>
      </c>
      <c r="N1662" s="34">
        <f>IF(M1662&lt;&gt;"", M1662/10, "")</f>
        <v/>
      </c>
      <c r="O1662" s="34">
        <f>M1662</f>
        <v/>
      </c>
      <c r="P1662" s="34">
        <f>IF(AND(M1662&lt;&gt;"", J1662&lt;&gt;""), M1662-J1662, "")</f>
        <v/>
      </c>
      <c r="Q1662" s="36" t="inlineStr">
        <is>
          <t>Amount Discrepancy</t>
        </is>
      </c>
      <c r="R1662" s="27" t="inlineStr">
        <is>
          <t>Debit Y vs Lab AN diff: ₹-1,394.00 | Deductions: Oil: ₹74,564, Shortage: ₹3,376</t>
        </is>
      </c>
    </row>
    <row r="1663">
      <c r="A1663" s="20" t="n">
        <v>1662</v>
      </c>
      <c r="B1663" s="21" t="inlineStr">
        <is>
          <t>Mittal Trading Company</t>
        </is>
      </c>
      <c r="C1663" s="21" t="inlineStr">
        <is>
          <t>INWDMSD27/1642 / PO:0515</t>
        </is>
      </c>
      <c r="D1663" s="20" t="inlineStr">
        <is>
          <t>14-08-2026</t>
        </is>
      </c>
      <c r="E1663" s="37" t="n">
        <v>30.39</v>
      </c>
      <c r="F1663" s="38" t="n">
        <v>303.9</v>
      </c>
      <c r="G1663" s="39" t="n">
        <v>2418717.75</v>
      </c>
      <c r="H1663" s="39" t="n">
        <v>2418717.75</v>
      </c>
      <c r="I1663" s="39" t="n">
        <v>0</v>
      </c>
      <c r="J1663" s="39">
        <f>IF(E1663&gt;0, (G1663-I1663)/E1663, "")</f>
        <v/>
      </c>
      <c r="K1663" s="39">
        <f>IF(F1663&gt;0, (G1663-I1663)/F1663, "")</f>
        <v/>
      </c>
      <c r="L1663" s="40" t="n">
        <v>39.68</v>
      </c>
      <c r="M1663" s="39">
        <f>IF(AND(ISNUMBER(L1663), L1663&gt;0), (J1663/L1663)*42, "")</f>
        <v/>
      </c>
      <c r="N1663" s="39">
        <f>IF(M1663&lt;&gt;"", M1663/10, "")</f>
        <v/>
      </c>
      <c r="O1663" s="39">
        <f>M1663</f>
        <v/>
      </c>
      <c r="P1663" s="39">
        <f>IF(AND(M1663&lt;&gt;"", J1663&lt;&gt;""), M1663-J1663, "")</f>
        <v/>
      </c>
      <c r="Q1663" s="41" t="inlineStr">
        <is>
          <t>Matched</t>
        </is>
      </c>
      <c r="R1663" s="21" t="inlineStr">
        <is>
          <t>Fully reconciled &amp; verified</t>
        </is>
      </c>
    </row>
    <row r="1664">
      <c r="A1664" s="26" t="n">
        <v>1663</v>
      </c>
      <c r="B1664" s="27" t="inlineStr">
        <is>
          <t>Bhagwati Trading Company</t>
        </is>
      </c>
      <c r="C1664" s="27" t="inlineStr">
        <is>
          <t>INWDMSD27/1643 / PO:0514</t>
        </is>
      </c>
      <c r="D1664" s="26" t="inlineStr">
        <is>
          <t>14-08-2026</t>
        </is>
      </c>
      <c r="E1664" s="32" t="n">
        <v>26.88</v>
      </c>
      <c r="F1664" s="33" t="n">
        <v>268.8</v>
      </c>
      <c r="G1664" s="34" t="n">
        <v>2272166</v>
      </c>
      <c r="H1664" s="34" t="n">
        <v>2270629</v>
      </c>
      <c r="I1664" s="34" t="n">
        <v>230847.2816666668</v>
      </c>
      <c r="J1664" s="34">
        <f>IF(E1664&gt;0, (G1664-I1664)/E1664, "")</f>
        <v/>
      </c>
      <c r="K1664" s="34">
        <f>IF(F1664&gt;0, (G1664-I1664)/F1664, "")</f>
        <v/>
      </c>
      <c r="L1664" s="35" t="n">
        <v>37.96</v>
      </c>
      <c r="M1664" s="34">
        <f>IF(AND(ISNUMBER(L1664), L1664&gt;0), (J1664/L1664)*42, "")</f>
        <v/>
      </c>
      <c r="N1664" s="34">
        <f>IF(M1664&lt;&gt;"", M1664/10, "")</f>
        <v/>
      </c>
      <c r="O1664" s="34">
        <f>M1664</f>
        <v/>
      </c>
      <c r="P1664" s="34">
        <f>IF(AND(M1664&lt;&gt;"", J1664&lt;&gt;""), M1664-J1664, "")</f>
        <v/>
      </c>
      <c r="Q1664" s="36" t="inlineStr">
        <is>
          <t>Amount Discrepancy</t>
        </is>
      </c>
      <c r="R1664" s="27" t="inlineStr">
        <is>
          <t>Debit Y vs Lab AN diff: ₹-1,537.00 | Deductions: Oil: ₹230,847</t>
        </is>
      </c>
    </row>
    <row r="1665">
      <c r="A1665" s="20" t="n">
        <v>1664</v>
      </c>
      <c r="B1665" s="21" t="inlineStr">
        <is>
          <t>Bhagwati Trading Company</t>
        </is>
      </c>
      <c r="C1665" s="21" t="inlineStr">
        <is>
          <t>INWDMSD27/1644 / PO:0514</t>
        </is>
      </c>
      <c r="D1665" s="20" t="inlineStr">
        <is>
          <t>14-08-2026</t>
        </is>
      </c>
      <c r="E1665" s="37" t="n">
        <v>27.85</v>
      </c>
      <c r="F1665" s="38" t="n">
        <v>278.5</v>
      </c>
      <c r="G1665" s="39" t="n">
        <v>2355758.9</v>
      </c>
      <c r="H1665" s="39" t="n">
        <v>2354194.9</v>
      </c>
      <c r="I1665" s="39" t="n">
        <v>239343.1481666668</v>
      </c>
      <c r="J1665" s="39">
        <f>IF(E1665&gt;0, (G1665-I1665)/E1665, "")</f>
        <v/>
      </c>
      <c r="K1665" s="39">
        <f>IF(F1665&gt;0, (G1665-I1665)/F1665, "")</f>
        <v/>
      </c>
      <c r="L1665" s="40" t="n">
        <v>37.64</v>
      </c>
      <c r="M1665" s="39">
        <f>IF(AND(ISNUMBER(L1665), L1665&gt;0), (J1665/L1665)*42, "")</f>
        <v/>
      </c>
      <c r="N1665" s="39">
        <f>IF(M1665&lt;&gt;"", M1665/10, "")</f>
        <v/>
      </c>
      <c r="O1665" s="39">
        <f>M1665</f>
        <v/>
      </c>
      <c r="P1665" s="39">
        <f>IF(AND(M1665&lt;&gt;"", J1665&lt;&gt;""), M1665-J1665, "")</f>
        <v/>
      </c>
      <c r="Q1665" s="36" t="inlineStr">
        <is>
          <t>Amount Discrepancy</t>
        </is>
      </c>
      <c r="R1665" s="21" t="inlineStr">
        <is>
          <t>Debit Y vs Lab AN diff: ₹-1,564.00 | Deductions: Oil: ₹239,343</t>
        </is>
      </c>
    </row>
    <row r="1666">
      <c r="A1666" s="26" t="n">
        <v>1665</v>
      </c>
      <c r="B1666" s="27" t="inlineStr">
        <is>
          <t>Kapil Agro Industries</t>
        </is>
      </c>
      <c r="C1666" s="27" t="inlineStr">
        <is>
          <t>INWDMSD27/1645 / PO:0521</t>
        </is>
      </c>
      <c r="D1666" s="26" t="inlineStr">
        <is>
          <t>14-08-2026</t>
        </is>
      </c>
      <c r="E1666" s="32" t="n">
        <v>16.75</v>
      </c>
      <c r="F1666" s="33" t="n">
        <v>167.5</v>
      </c>
      <c r="G1666" s="34" t="n">
        <v>1419177.5</v>
      </c>
      <c r="H1666" s="34" t="n">
        <v>1419177.5</v>
      </c>
      <c r="I1666" s="34" t="n">
        <v>96555.031547619</v>
      </c>
      <c r="J1666" s="34">
        <f>IF(E1666&gt;0, (G1666-I1666)/E1666, "")</f>
        <v/>
      </c>
      <c r="K1666" s="34">
        <f>IF(F1666&gt;0, (G1666-I1666)/F1666, "")</f>
        <v/>
      </c>
      <c r="L1666" s="35" t="n">
        <v>39.17</v>
      </c>
      <c r="M1666" s="34">
        <f>IF(AND(ISNUMBER(L1666), L1666&gt;0), (J1666/L1666)*42, "")</f>
        <v/>
      </c>
      <c r="N1666" s="34">
        <f>IF(M1666&lt;&gt;"", M1666/10, "")</f>
        <v/>
      </c>
      <c r="O1666" s="34">
        <f>M1666</f>
        <v/>
      </c>
      <c r="P1666" s="34">
        <f>IF(AND(M1666&lt;&gt;"", J1666&lt;&gt;""), M1666-J1666, "")</f>
        <v/>
      </c>
      <c r="Q1666" s="41" t="inlineStr">
        <is>
          <t>Matched</t>
        </is>
      </c>
      <c r="R1666" s="27" t="inlineStr">
        <is>
          <t>Deductions: Oil: ₹95,626, Shortage: ₹930</t>
        </is>
      </c>
    </row>
    <row r="1667">
      <c r="A1667" s="20" t="n">
        <v>1666</v>
      </c>
      <c r="B1667" s="21" t="inlineStr">
        <is>
          <t>Kapil Agro Industries</t>
        </is>
      </c>
      <c r="C1667" s="21" t="inlineStr">
        <is>
          <t>INWDMSD27/1646 / PO:0521</t>
        </is>
      </c>
      <c r="D1667" s="20" t="inlineStr">
        <is>
          <t>14-08-2026</t>
        </is>
      </c>
      <c r="E1667" s="37" t="n">
        <v>16.77</v>
      </c>
      <c r="F1667" s="38" t="n">
        <v>167.7</v>
      </c>
      <c r="G1667" s="39" t="n">
        <v>1418755</v>
      </c>
      <c r="H1667" s="39" t="n">
        <v>1418755</v>
      </c>
      <c r="I1667" s="39" t="n">
        <v>82760.70833333343</v>
      </c>
      <c r="J1667" s="39">
        <f>IF(E1667&gt;0, (G1667-I1667)/E1667, "")</f>
        <v/>
      </c>
      <c r="K1667" s="39">
        <f>IF(F1667&gt;0, (G1667-I1667)/F1667, "")</f>
        <v/>
      </c>
      <c r="L1667" s="40" t="n">
        <v>39.55</v>
      </c>
      <c r="M1667" s="39">
        <f>IF(AND(ISNUMBER(L1667), L1667&gt;0), (J1667/L1667)*42, "")</f>
        <v/>
      </c>
      <c r="N1667" s="39">
        <f>IF(M1667&lt;&gt;"", M1667/10, "")</f>
        <v/>
      </c>
      <c r="O1667" s="39">
        <f>M1667</f>
        <v/>
      </c>
      <c r="P1667" s="39">
        <f>IF(AND(M1667&lt;&gt;"", J1667&lt;&gt;""), M1667-J1667, "")</f>
        <v/>
      </c>
      <c r="Q1667" s="41" t="inlineStr">
        <is>
          <t>Matched</t>
        </is>
      </c>
      <c r="R1667" s="21" t="inlineStr">
        <is>
          <t>Deductions: Oil: ₹82,761</t>
        </is>
      </c>
    </row>
    <row r="1668">
      <c r="A1668" s="26" t="n">
        <v>1667</v>
      </c>
      <c r="B1668" s="27" t="inlineStr">
        <is>
          <t>Kapil Agro Industries</t>
        </is>
      </c>
      <c r="C1668" s="27" t="inlineStr">
        <is>
          <t>INWDMSD27/1647 / PO:0521</t>
        </is>
      </c>
      <c r="D1668" s="26" t="inlineStr">
        <is>
          <t>14-08-2026</t>
        </is>
      </c>
      <c r="E1668" s="32" t="n">
        <v>16.77</v>
      </c>
      <c r="F1668" s="33" t="n">
        <v>167.7</v>
      </c>
      <c r="G1668" s="34" t="n">
        <v>1418332.5</v>
      </c>
      <c r="H1668" s="34" t="n">
        <v>1418332.5</v>
      </c>
      <c r="I1668" s="34" t="n">
        <v>86788.44107142858</v>
      </c>
      <c r="J1668" s="34">
        <f>IF(E1668&gt;0, (G1668-I1668)/E1668, "")</f>
        <v/>
      </c>
      <c r="K1668" s="34">
        <f>IF(F1668&gt;0, (G1668-I1668)/F1668, "")</f>
        <v/>
      </c>
      <c r="L1668" s="35" t="n">
        <v>39.43</v>
      </c>
      <c r="M1668" s="34">
        <f>IF(AND(ISNUMBER(L1668), L1668&gt;0), (J1668/L1668)*42, "")</f>
        <v/>
      </c>
      <c r="N1668" s="34">
        <f>IF(M1668&lt;&gt;"", M1668/10, "")</f>
        <v/>
      </c>
      <c r="O1668" s="34">
        <f>M1668</f>
        <v/>
      </c>
      <c r="P1668" s="34">
        <f>IF(AND(M1668&lt;&gt;"", J1668&lt;&gt;""), M1668-J1668, "")</f>
        <v/>
      </c>
      <c r="Q1668" s="41" t="inlineStr">
        <is>
          <t>Matched</t>
        </is>
      </c>
      <c r="R1668" s="27" t="inlineStr">
        <is>
          <t>Deductions: Oil: ₹86,788</t>
        </is>
      </c>
    </row>
    <row r="1669">
      <c r="A1669" s="20" t="n">
        <v>1668</v>
      </c>
      <c r="B1669" s="21" t="inlineStr">
        <is>
          <t>Bhagwati Trading Company</t>
        </is>
      </c>
      <c r="C1669" s="21" t="inlineStr">
        <is>
          <t>INWDMSD27/1648 / PO:0517</t>
        </is>
      </c>
      <c r="D1669" s="20" t="inlineStr">
        <is>
          <t>16-08-2026</t>
        </is>
      </c>
      <c r="E1669" s="37" t="n">
        <v>25.57</v>
      </c>
      <c r="F1669" s="38" t="n">
        <v>255.7</v>
      </c>
      <c r="G1669" s="39" t="n">
        <v>2151653.6</v>
      </c>
      <c r="H1669" s="39" t="n">
        <v>2149851.6</v>
      </c>
      <c r="I1669" s="39" t="n">
        <v>171988.128</v>
      </c>
      <c r="J1669" s="39">
        <f>IF(E1669&gt;0, (G1669-I1669)/E1669, "")</f>
        <v/>
      </c>
      <c r="K1669" s="39">
        <f>IF(F1669&gt;0, (G1669-I1669)/F1669, "")</f>
        <v/>
      </c>
      <c r="L1669" s="40" t="n">
        <v>38.51</v>
      </c>
      <c r="M1669" s="39">
        <f>IF(AND(ISNUMBER(L1669), L1669&gt;0), (J1669/L1669)*42, "")</f>
        <v/>
      </c>
      <c r="N1669" s="39">
        <f>IF(M1669&lt;&gt;"", M1669/10, "")</f>
        <v/>
      </c>
      <c r="O1669" s="39">
        <f>M1669</f>
        <v/>
      </c>
      <c r="P1669" s="39">
        <f>IF(AND(M1669&lt;&gt;"", J1669&lt;&gt;""), M1669-J1669, "")</f>
        <v/>
      </c>
      <c r="Q1669" s="36" t="inlineStr">
        <is>
          <t>Amount Discrepancy</t>
        </is>
      </c>
      <c r="R1669" s="21" t="inlineStr">
        <is>
          <t>Debit Y vs Lab AN diff: ₹-1,802.00 | Deductions: Oil: ₹171,988</t>
        </is>
      </c>
    </row>
    <row r="1670">
      <c r="A1670" s="26" t="n">
        <v>1669</v>
      </c>
      <c r="B1670" s="27" t="inlineStr">
        <is>
          <t>Bhawani Trading Company</t>
        </is>
      </c>
      <c r="C1670" s="27" t="inlineStr">
        <is>
          <t>INWDMSD27/1649 / PO:0520</t>
        </is>
      </c>
      <c r="D1670" s="26" t="inlineStr">
        <is>
          <t>16-08-2026</t>
        </is>
      </c>
      <c r="E1670" s="32" t="n">
        <v>30.29</v>
      </c>
      <c r="F1670" s="33" t="n">
        <v>302.9</v>
      </c>
      <c r="G1670" s="34" t="n">
        <v>2565918</v>
      </c>
      <c r="H1670" s="34" t="n">
        <v>2565918</v>
      </c>
      <c r="I1670" s="34" t="n">
        <v>186334.5214285713</v>
      </c>
      <c r="J1670" s="34">
        <f>IF(E1670&gt;0, (G1670-I1670)/E1670, "")</f>
        <v/>
      </c>
      <c r="K1670" s="34">
        <f>IF(F1670&gt;0, (G1670-I1670)/F1670, "")</f>
        <v/>
      </c>
      <c r="L1670" s="35" t="n">
        <v>39.06</v>
      </c>
      <c r="M1670" s="34">
        <f>IF(AND(ISNUMBER(L1670), L1670&gt;0), (J1670/L1670)*42, "")</f>
        <v/>
      </c>
      <c r="N1670" s="34">
        <f>IF(M1670&lt;&gt;"", M1670/10, "")</f>
        <v/>
      </c>
      <c r="O1670" s="34">
        <f>M1670</f>
        <v/>
      </c>
      <c r="P1670" s="34">
        <f>IF(AND(M1670&lt;&gt;"", J1670&lt;&gt;""), M1670-J1670, "")</f>
        <v/>
      </c>
      <c r="Q1670" s="41" t="inlineStr">
        <is>
          <t>Matched</t>
        </is>
      </c>
      <c r="R1670" s="27" t="inlineStr">
        <is>
          <t>Deductions: Oil: ₹186,335</t>
        </is>
      </c>
    </row>
    <row r="1671">
      <c r="A1671" s="20" t="n">
        <v>1670</v>
      </c>
      <c r="B1671" s="21" t="inlineStr">
        <is>
          <t>Bhagwati Trading Company</t>
        </is>
      </c>
      <c r="C1671" s="21" t="inlineStr">
        <is>
          <t>INWDMSD27/1650 / PO:0517</t>
        </is>
      </c>
      <c r="D1671" s="20" t="inlineStr">
        <is>
          <t>16-08-2026</t>
        </is>
      </c>
      <c r="E1671" s="37" t="n">
        <v>35.44</v>
      </c>
      <c r="F1671" s="38" t="n">
        <v>354.4</v>
      </c>
      <c r="G1671" s="39" t="n">
        <v>2985032.6</v>
      </c>
      <c r="H1671" s="39" t="n">
        <v>2982540.6</v>
      </c>
      <c r="I1671" s="39" t="n">
        <v>240733.6341428572</v>
      </c>
      <c r="J1671" s="39">
        <f>IF(E1671&gt;0, (G1671-I1671)/E1671, "")</f>
        <v/>
      </c>
      <c r="K1671" s="39">
        <f>IF(F1671&gt;0, (G1671-I1671)/F1671, "")</f>
        <v/>
      </c>
      <c r="L1671" s="40" t="n">
        <v>38.66</v>
      </c>
      <c r="M1671" s="39">
        <f>IF(AND(ISNUMBER(L1671), L1671&gt;0), (J1671/L1671)*42, "")</f>
        <v/>
      </c>
      <c r="N1671" s="39">
        <f>IF(M1671&lt;&gt;"", M1671/10, "")</f>
        <v/>
      </c>
      <c r="O1671" s="39">
        <f>M1671</f>
        <v/>
      </c>
      <c r="P1671" s="39">
        <f>IF(AND(M1671&lt;&gt;"", J1671&lt;&gt;""), M1671-J1671, "")</f>
        <v/>
      </c>
      <c r="Q1671" s="36" t="inlineStr">
        <is>
          <t>Amount Discrepancy</t>
        </is>
      </c>
      <c r="R1671" s="21" t="inlineStr">
        <is>
          <t>Debit Y vs Lab AN diff: ₹-2,492.00 | Deductions: Oil: ₹240,734</t>
        </is>
      </c>
    </row>
    <row r="1672">
      <c r="A1672" s="26" t="n">
        <v>1671</v>
      </c>
      <c r="B1672" s="27" t="inlineStr">
        <is>
          <t>Shubham Traders</t>
        </is>
      </c>
      <c r="C1672" s="27" t="inlineStr">
        <is>
          <t>INWDMSD27/1651 / PO:0525</t>
        </is>
      </c>
      <c r="D1672" s="26" t="inlineStr">
        <is>
          <t>16-08-2026</t>
        </is>
      </c>
      <c r="E1672" s="32" t="n">
        <v>30.27</v>
      </c>
      <c r="F1672" s="33" t="n">
        <v>302.7</v>
      </c>
      <c r="G1672" s="34" t="n">
        <v>2577200</v>
      </c>
      <c r="H1672" s="34" t="n">
        <v>2577200</v>
      </c>
      <c r="I1672" s="34" t="n">
        <v>205621.7523809525</v>
      </c>
      <c r="J1672" s="34">
        <f>IF(E1672&gt;0, (G1672-I1672)/E1672, "")</f>
        <v/>
      </c>
      <c r="K1672" s="34">
        <f>IF(F1672&gt;0, (G1672-I1672)/F1672, "")</f>
        <v/>
      </c>
      <c r="L1672" s="35" t="n">
        <v>39.19</v>
      </c>
      <c r="M1672" s="34">
        <f>IF(AND(ISNUMBER(L1672), L1672&gt;0), (J1672/L1672)*42, "")</f>
        <v/>
      </c>
      <c r="N1672" s="34">
        <f>IF(M1672&lt;&gt;"", M1672/10, "")</f>
        <v/>
      </c>
      <c r="O1672" s="34">
        <f>M1672</f>
        <v/>
      </c>
      <c r="P1672" s="34">
        <f>IF(AND(M1672&lt;&gt;"", J1672&lt;&gt;""), M1672-J1672, "")</f>
        <v/>
      </c>
      <c r="Q1672" s="41" t="inlineStr">
        <is>
          <t>Matched</t>
        </is>
      </c>
      <c r="R1672" s="27" t="inlineStr">
        <is>
          <t>Deductions: Oil: ₹172,427, Shortage: ₹4,250, Bardana: ₹5,750, Moisture: ₹15,463</t>
        </is>
      </c>
    </row>
    <row r="1673">
      <c r="A1673" s="20" t="n">
        <v>1672</v>
      </c>
      <c r="B1673" s="21" t="inlineStr">
        <is>
          <t>Shree Ganpati Industries</t>
        </is>
      </c>
      <c r="C1673" s="21" t="inlineStr">
        <is>
          <t>INWDMSD27/1652 / PO:0524</t>
        </is>
      </c>
      <c r="D1673" s="20" t="inlineStr">
        <is>
          <t>16-08-2026</t>
        </is>
      </c>
      <c r="E1673" s="37" t="n">
        <v>30.68</v>
      </c>
      <c r="F1673" s="38" t="n">
        <v>306.8</v>
      </c>
      <c r="G1673" s="39" t="n">
        <v>2611200</v>
      </c>
      <c r="H1673" s="39" t="n">
        <v>2611200</v>
      </c>
      <c r="I1673" s="39" t="n">
        <v>239791.4628571429</v>
      </c>
      <c r="J1673" s="39">
        <f>IF(E1673&gt;0, (G1673-I1673)/E1673, "")</f>
        <v/>
      </c>
      <c r="K1673" s="39">
        <f>IF(F1673&gt;0, (G1673-I1673)/F1673, "")</f>
        <v/>
      </c>
      <c r="L1673" s="40" t="n">
        <v>38.76</v>
      </c>
      <c r="M1673" s="39">
        <f>IF(AND(ISNUMBER(L1673), L1673&gt;0), (J1673/L1673)*42, "")</f>
        <v/>
      </c>
      <c r="N1673" s="39">
        <f>IF(M1673&lt;&gt;"", M1673/10, "")</f>
        <v/>
      </c>
      <c r="O1673" s="39">
        <f>M1673</f>
        <v/>
      </c>
      <c r="P1673" s="39">
        <f>IF(AND(M1673&lt;&gt;"", J1673&lt;&gt;""), M1673-J1673, "")</f>
        <v/>
      </c>
      <c r="Q1673" s="41" t="inlineStr">
        <is>
          <t>Matched</t>
        </is>
      </c>
      <c r="R1673" s="21" t="inlineStr">
        <is>
          <t>Deductions: Oil: ₹215,113, Shortage: ₹3,400, Bardana: ₹5,350</t>
        </is>
      </c>
    </row>
    <row r="1674">
      <c r="A1674" s="26" t="n">
        <v>1673</v>
      </c>
      <c r="B1674" s="27" t="inlineStr">
        <is>
          <t>Bhawani Trading Company</t>
        </is>
      </c>
      <c r="C1674" s="27" t="inlineStr">
        <is>
          <t>INWDMSD27/1653 / PO:0520</t>
        </is>
      </c>
      <c r="D1674" s="26" t="inlineStr">
        <is>
          <t>16-08-2026</t>
        </is>
      </c>
      <c r="E1674" s="32" t="n">
        <v>30.53</v>
      </c>
      <c r="F1674" s="33" t="n">
        <v>305.3</v>
      </c>
      <c r="G1674" s="34" t="n">
        <v>2584953</v>
      </c>
      <c r="H1674" s="34" t="n">
        <v>2584953</v>
      </c>
      <c r="I1674" s="34" t="n">
        <v>148327.0649999998</v>
      </c>
      <c r="J1674" s="34">
        <f>IF(E1674&gt;0, (G1674-I1674)/E1674, "")</f>
        <v/>
      </c>
      <c r="K1674" s="34">
        <f>IF(F1674&gt;0, (G1674-I1674)/F1674, "")</f>
        <v/>
      </c>
      <c r="L1674" s="35" t="n">
        <v>39.65</v>
      </c>
      <c r="M1674" s="34">
        <f>IF(AND(ISNUMBER(L1674), L1674&gt;0), (J1674/L1674)*42, "")</f>
        <v/>
      </c>
      <c r="N1674" s="34">
        <f>IF(M1674&lt;&gt;"", M1674/10, "")</f>
        <v/>
      </c>
      <c r="O1674" s="34">
        <f>M1674</f>
        <v/>
      </c>
      <c r="P1674" s="34">
        <f>IF(AND(M1674&lt;&gt;"", J1674&lt;&gt;""), M1674-J1674, "")</f>
        <v/>
      </c>
      <c r="Q1674" s="41" t="inlineStr">
        <is>
          <t>Matched</t>
        </is>
      </c>
      <c r="R1674" s="27" t="inlineStr">
        <is>
          <t>Deductions: Oil: ₹148,327</t>
        </is>
      </c>
    </row>
    <row r="1675">
      <c r="A1675" s="20" t="n">
        <v>1674</v>
      </c>
      <c r="B1675" s="21" t="inlineStr">
        <is>
          <t>Godara Enterprises</t>
        </is>
      </c>
      <c r="C1675" s="21" t="inlineStr">
        <is>
          <t>INWDMSD27/1654 / PO:0522</t>
        </is>
      </c>
      <c r="D1675" s="20" t="inlineStr">
        <is>
          <t>16-08-2026</t>
        </is>
      </c>
      <c r="E1675" s="37" t="n">
        <v>35.09</v>
      </c>
      <c r="F1675" s="38" t="n">
        <v>350.9</v>
      </c>
      <c r="G1675" s="39" t="n">
        <v>2833435.2</v>
      </c>
      <c r="H1675" s="39" t="n">
        <v>2833435.2</v>
      </c>
      <c r="I1675" s="39" t="n">
        <v>0</v>
      </c>
      <c r="J1675" s="39">
        <f>IF(E1675&gt;0, (G1675-I1675)/E1675, "")</f>
        <v/>
      </c>
      <c r="K1675" s="39">
        <f>IF(F1675&gt;0, (G1675-I1675)/F1675, "")</f>
        <v/>
      </c>
      <c r="L1675" s="40" t="n">
        <v>40.44</v>
      </c>
      <c r="M1675" s="39">
        <f>IF(AND(ISNUMBER(L1675), L1675&gt;0), (J1675/L1675)*42, "")</f>
        <v/>
      </c>
      <c r="N1675" s="39">
        <f>IF(M1675&lt;&gt;"", M1675/10, "")</f>
        <v/>
      </c>
      <c r="O1675" s="39">
        <f>M1675</f>
        <v/>
      </c>
      <c r="P1675" s="39">
        <f>IF(AND(M1675&lt;&gt;"", J1675&lt;&gt;""), M1675-J1675, "")</f>
        <v/>
      </c>
      <c r="Q1675" s="41" t="inlineStr">
        <is>
          <t>Matched</t>
        </is>
      </c>
      <c r="R1675" s="21" t="inlineStr">
        <is>
          <t>Fully reconciled &amp; verified</t>
        </is>
      </c>
    </row>
    <row r="1676">
      <c r="A1676" s="26" t="n">
        <v>1675</v>
      </c>
      <c r="B1676" s="27" t="inlineStr">
        <is>
          <t>Shubham Traders</t>
        </is>
      </c>
      <c r="C1676" s="27" t="inlineStr">
        <is>
          <t>INWDMSD27/1655 / PO:0528</t>
        </is>
      </c>
      <c r="D1676" s="26" t="inlineStr">
        <is>
          <t>16-08-2026</t>
        </is>
      </c>
      <c r="E1676" s="32" t="n">
        <v>35.17</v>
      </c>
      <c r="F1676" s="33" t="n">
        <v>351.7</v>
      </c>
      <c r="G1676" s="34" t="n">
        <v>2997950</v>
      </c>
      <c r="H1676" s="34" t="n">
        <v>2997950</v>
      </c>
      <c r="I1676" s="34" t="n">
        <v>234683.478809524</v>
      </c>
      <c r="J1676" s="34">
        <f>IF(E1676&gt;0, (G1676-I1676)/E1676, "")</f>
        <v/>
      </c>
      <c r="K1676" s="34">
        <f>IF(F1676&gt;0, (G1676-I1676)/F1676, "")</f>
        <v/>
      </c>
      <c r="L1676" s="35" t="n">
        <v>39.37</v>
      </c>
      <c r="M1676" s="34">
        <f>IF(AND(ISNUMBER(L1676), L1676&gt;0), (J1676/L1676)*42, "")</f>
        <v/>
      </c>
      <c r="N1676" s="34">
        <f>IF(M1676&lt;&gt;"", M1676/10, "")</f>
        <v/>
      </c>
      <c r="O1676" s="34">
        <f>M1676</f>
        <v/>
      </c>
      <c r="P1676" s="34">
        <f>IF(AND(M1676&lt;&gt;"", J1676&lt;&gt;""), M1676-J1676, "")</f>
        <v/>
      </c>
      <c r="Q1676" s="41" t="inlineStr">
        <is>
          <t>Matched</t>
        </is>
      </c>
      <c r="R1676" s="27" t="inlineStr">
        <is>
          <t>Deductions: Oil: ₹187,729, Shortage: ₹8,500, Bardana: ₹8,775, Moisture: ₹19,187</t>
        </is>
      </c>
    </row>
    <row r="1677">
      <c r="A1677" s="20" t="n">
        <v>1676</v>
      </c>
      <c r="B1677" s="21" t="inlineStr">
        <is>
          <t>Mittal Trading Company</t>
        </is>
      </c>
      <c r="C1677" s="21" t="inlineStr">
        <is>
          <t>INWDMSD27/1656 / PO:0519</t>
        </is>
      </c>
      <c r="D1677" s="20" t="inlineStr">
        <is>
          <t>16-08-2026</t>
        </is>
      </c>
      <c r="E1677" s="37" t="n">
        <v>30.41</v>
      </c>
      <c r="F1677" s="38" t="n">
        <v>304.1</v>
      </c>
      <c r="G1677" s="39" t="n">
        <v>2421502</v>
      </c>
      <c r="H1677" s="39" t="n">
        <v>2421502</v>
      </c>
      <c r="I1677" s="39" t="n">
        <v>0</v>
      </c>
      <c r="J1677" s="39">
        <f>IF(E1677&gt;0, (G1677-I1677)/E1677, "")</f>
        <v/>
      </c>
      <c r="K1677" s="39">
        <f>IF(F1677&gt;0, (G1677-I1677)/F1677, "")</f>
        <v/>
      </c>
      <c r="L1677" s="40" t="n">
        <v>39.57</v>
      </c>
      <c r="M1677" s="39">
        <f>IF(AND(ISNUMBER(L1677), L1677&gt;0), (J1677/L1677)*42, "")</f>
        <v/>
      </c>
      <c r="N1677" s="39">
        <f>IF(M1677&lt;&gt;"", M1677/10, "")</f>
        <v/>
      </c>
      <c r="O1677" s="39">
        <f>M1677</f>
        <v/>
      </c>
      <c r="P1677" s="39">
        <f>IF(AND(M1677&lt;&gt;"", J1677&lt;&gt;""), M1677-J1677, "")</f>
        <v/>
      </c>
      <c r="Q1677" s="41" t="inlineStr">
        <is>
          <t>Matched</t>
        </is>
      </c>
      <c r="R1677" s="21" t="inlineStr">
        <is>
          <t>Fully reconciled &amp; verified</t>
        </is>
      </c>
    </row>
    <row r="1678">
      <c r="A1678" s="26" t="n">
        <v>1677</v>
      </c>
      <c r="B1678" s="27" t="inlineStr">
        <is>
          <t>Kapil Agro Industries</t>
        </is>
      </c>
      <c r="C1678" s="27" t="inlineStr">
        <is>
          <t>INWDMSD27/1657 / PO:0521</t>
        </is>
      </c>
      <c r="D1678" s="26" t="inlineStr">
        <is>
          <t>16-08-2026</t>
        </is>
      </c>
      <c r="E1678" s="32" t="n">
        <v>16.56</v>
      </c>
      <c r="F1678" s="33" t="n">
        <v>165.6</v>
      </c>
      <c r="G1678" s="34" t="n">
        <v>1400587.5</v>
      </c>
      <c r="H1678" s="34" t="n">
        <v>1400587.5</v>
      </c>
      <c r="I1678" s="34" t="n">
        <v>73030.63392857135</v>
      </c>
      <c r="J1678" s="34">
        <f>IF(E1678&gt;0, (G1678-I1678)/E1678, "")</f>
        <v/>
      </c>
      <c r="K1678" s="34">
        <f>IF(F1678&gt;0, (G1678-I1678)/F1678, "")</f>
        <v/>
      </c>
      <c r="L1678" s="35" t="n">
        <v>39.81</v>
      </c>
      <c r="M1678" s="34">
        <f>IF(AND(ISNUMBER(L1678), L1678&gt;0), (J1678/L1678)*42, "")</f>
        <v/>
      </c>
      <c r="N1678" s="34">
        <f>IF(M1678&lt;&gt;"", M1678/10, "")</f>
        <v/>
      </c>
      <c r="O1678" s="34">
        <f>M1678</f>
        <v/>
      </c>
      <c r="P1678" s="34">
        <f>IF(AND(M1678&lt;&gt;"", J1678&lt;&gt;""), M1678-J1678, "")</f>
        <v/>
      </c>
      <c r="Q1678" s="41" t="inlineStr">
        <is>
          <t>Matched</t>
        </is>
      </c>
      <c r="R1678" s="27" t="inlineStr">
        <is>
          <t>Deductions: Oil: ₹73,031</t>
        </is>
      </c>
    </row>
    <row r="1679">
      <c r="A1679" s="20" t="n">
        <v>1678</v>
      </c>
      <c r="B1679" s="21" t="inlineStr">
        <is>
          <t>Kapil Agro Industries</t>
        </is>
      </c>
      <c r="C1679" s="21" t="inlineStr">
        <is>
          <t>INWDMSD27/1658 / PO:0521</t>
        </is>
      </c>
      <c r="D1679" s="20" t="inlineStr">
        <is>
          <t>16-08-2026</t>
        </is>
      </c>
      <c r="E1679" s="37" t="n">
        <v>16.49</v>
      </c>
      <c r="F1679" s="38" t="n">
        <v>164.9</v>
      </c>
      <c r="G1679" s="39" t="n">
        <v>1396362.5</v>
      </c>
      <c r="H1679" s="39" t="n">
        <v>1396362.5</v>
      </c>
      <c r="I1679" s="39" t="n">
        <v>79628.67559523811</v>
      </c>
      <c r="J1679" s="39">
        <f>IF(E1679&gt;0, (G1679-I1679)/E1679, "")</f>
        <v/>
      </c>
      <c r="K1679" s="39">
        <f>IF(F1679&gt;0, (G1679-I1679)/F1679, "")</f>
        <v/>
      </c>
      <c r="L1679" s="40" t="n">
        <v>39.61</v>
      </c>
      <c r="M1679" s="39">
        <f>IF(AND(ISNUMBER(L1679), L1679&gt;0), (J1679/L1679)*42, "")</f>
        <v/>
      </c>
      <c r="N1679" s="39">
        <f>IF(M1679&lt;&gt;"", M1679/10, "")</f>
        <v/>
      </c>
      <c r="O1679" s="39">
        <f>M1679</f>
        <v/>
      </c>
      <c r="P1679" s="39">
        <f>IF(AND(M1679&lt;&gt;"", J1679&lt;&gt;""), M1679-J1679, "")</f>
        <v/>
      </c>
      <c r="Q1679" s="41" t="inlineStr">
        <is>
          <t>Matched</t>
        </is>
      </c>
      <c r="R1679" s="21" t="inlineStr">
        <is>
          <t>Deductions: Oil: ₹79,460, Shortage: ₹169</t>
        </is>
      </c>
    </row>
    <row r="1680">
      <c r="A1680" s="26" t="n">
        <v>1679</v>
      </c>
      <c r="B1680" s="27" t="inlineStr">
        <is>
          <t>Kapil Agro Industries</t>
        </is>
      </c>
      <c r="C1680" s="27" t="inlineStr">
        <is>
          <t>INWDMSD27/1659 / PO:0521</t>
        </is>
      </c>
      <c r="D1680" s="26" t="inlineStr">
        <is>
          <t>16-08-2026</t>
        </is>
      </c>
      <c r="E1680" s="32" t="n">
        <v>16.55</v>
      </c>
      <c r="F1680" s="33" t="n">
        <v>165.5</v>
      </c>
      <c r="G1680" s="34" t="n">
        <v>1399742.5</v>
      </c>
      <c r="H1680" s="34" t="n">
        <v>1399742.5</v>
      </c>
      <c r="I1680" s="34" t="n">
        <v>58655.87619047612</v>
      </c>
      <c r="J1680" s="34">
        <f>IF(E1680&gt;0, (G1680-I1680)/E1680, "")</f>
        <v/>
      </c>
      <c r="K1680" s="34">
        <f>IF(F1680&gt;0, (G1680-I1680)/F1680, "")</f>
        <v/>
      </c>
      <c r="L1680" s="35" t="n">
        <v>40.24</v>
      </c>
      <c r="M1680" s="34">
        <f>IF(AND(ISNUMBER(L1680), L1680&gt;0), (J1680/L1680)*42, "")</f>
        <v/>
      </c>
      <c r="N1680" s="34">
        <f>IF(M1680&lt;&gt;"", M1680/10, "")</f>
        <v/>
      </c>
      <c r="O1680" s="34">
        <f>M1680</f>
        <v/>
      </c>
      <c r="P1680" s="34">
        <f>IF(AND(M1680&lt;&gt;"", J1680&lt;&gt;""), M1680-J1680, "")</f>
        <v/>
      </c>
      <c r="Q1680" s="41" t="inlineStr">
        <is>
          <t>Matched</t>
        </is>
      </c>
      <c r="R1680" s="27" t="inlineStr">
        <is>
          <t>Deductions: Oil: ₹58,656</t>
        </is>
      </c>
    </row>
    <row r="1681">
      <c r="A1681" s="20" t="n">
        <v>1680</v>
      </c>
      <c r="B1681" s="21" t="inlineStr">
        <is>
          <t>Narayan Trading Company</t>
        </is>
      </c>
      <c r="C1681" s="21" t="inlineStr">
        <is>
          <t>INWDMSD27/1660 / PO:0523</t>
        </is>
      </c>
      <c r="D1681" s="20" t="inlineStr">
        <is>
          <t>16-08-2026</t>
        </is>
      </c>
      <c r="E1681" s="37" t="n">
        <v>10.24</v>
      </c>
      <c r="F1681" s="38" t="n">
        <v>102.4</v>
      </c>
      <c r="G1681" s="39" t="n">
        <v>872780</v>
      </c>
      <c r="H1681" s="39" t="n">
        <v>872100</v>
      </c>
      <c r="I1681" s="39" t="n">
        <v>34741.16999999995</v>
      </c>
      <c r="J1681" s="39">
        <f>IF(E1681&gt;0, (G1681-I1681)/E1681, "")</f>
        <v/>
      </c>
      <c r="K1681" s="39">
        <f>IF(F1681&gt;0, (G1681-I1681)/F1681, "")</f>
        <v/>
      </c>
      <c r="L1681" s="40" t="n">
        <v>40.88</v>
      </c>
      <c r="M1681" s="39">
        <f>IF(AND(ISNUMBER(L1681), L1681&gt;0), (J1681/L1681)*42, "")</f>
        <v/>
      </c>
      <c r="N1681" s="39">
        <f>IF(M1681&lt;&gt;"", M1681/10, "")</f>
        <v/>
      </c>
      <c r="O1681" s="39">
        <f>M1681</f>
        <v/>
      </c>
      <c r="P1681" s="39">
        <f>IF(AND(M1681&lt;&gt;"", J1681&lt;&gt;""), M1681-J1681, "")</f>
        <v/>
      </c>
      <c r="Q1681" s="36" t="inlineStr">
        <is>
          <t>Amount Discrepancy</t>
        </is>
      </c>
      <c r="R1681" s="21" t="inlineStr">
        <is>
          <t>Debit Y vs Lab AN diff: ₹-680.00 | Deductions: Oil: ₹23,256, Shortage: ₹1,700, Bardana: ₹2,390, Moisture: ₹4,273, Brokerage: ₹680</t>
        </is>
      </c>
    </row>
    <row r="1682">
      <c r="A1682" s="26" t="n">
        <v>1681</v>
      </c>
      <c r="B1682" s="27" t="inlineStr">
        <is>
          <t>Jakhar Trading Company</t>
        </is>
      </c>
      <c r="C1682" s="27" t="inlineStr">
        <is>
          <t>INWDMSD27/1678 / PO:0533</t>
        </is>
      </c>
      <c r="D1682" s="26" t="inlineStr">
        <is>
          <t>17-08-2026</t>
        </is>
      </c>
      <c r="E1682" s="32" t="n">
        <v>25.21</v>
      </c>
      <c r="F1682" s="33" t="n">
        <v>252.1</v>
      </c>
      <c r="G1682" s="34" t="n">
        <v>2121002</v>
      </c>
      <c r="H1682" s="34" t="n">
        <v>2100826</v>
      </c>
      <c r="I1682" s="34" t="n">
        <v>184572.5699999999</v>
      </c>
      <c r="J1682" s="34">
        <f>IF(E1682&gt;0, (G1682-I1682)/E1682, "")</f>
        <v/>
      </c>
      <c r="K1682" s="34">
        <f>IF(F1682&gt;0, (G1682-I1682)/F1682, "")</f>
        <v/>
      </c>
      <c r="L1682" s="35" t="n">
        <v>38.5</v>
      </c>
      <c r="M1682" s="34">
        <f>IF(AND(ISNUMBER(L1682), L1682&gt;0), (J1682/L1682)*42, "")</f>
        <v/>
      </c>
      <c r="N1682" s="34">
        <f>IF(M1682&lt;&gt;"", M1682/10, "")</f>
        <v/>
      </c>
      <c r="O1682" s="34">
        <f>M1682</f>
        <v/>
      </c>
      <c r="P1682" s="34">
        <f>IF(AND(M1682&lt;&gt;"", J1682&lt;&gt;""), M1682-J1682, "")</f>
        <v/>
      </c>
      <c r="Q1682" s="36" t="inlineStr">
        <is>
          <t>Amount Discrepancy</t>
        </is>
      </c>
      <c r="R1682" s="27" t="inlineStr">
        <is>
          <t>Debit Y vs Lab AN diff: ₹-20,176.00 | Deductions: Oil: ₹184,573</t>
        </is>
      </c>
    </row>
    <row r="1683">
      <c r="A1683" s="20" t="n">
        <v>1682</v>
      </c>
      <c r="B1683" s="21" t="inlineStr">
        <is>
          <t>Jakhar Trading Company</t>
        </is>
      </c>
      <c r="C1683" s="21" t="inlineStr">
        <is>
          <t>INWDMSD27/1679 / PO:0533</t>
        </is>
      </c>
      <c r="D1683" s="20" t="inlineStr">
        <is>
          <t>17-08-2026</t>
        </is>
      </c>
      <c r="E1683" s="37" t="n">
        <v>35.06</v>
      </c>
      <c r="F1683" s="38" t="n">
        <v>350.6</v>
      </c>
      <c r="G1683" s="39" t="n">
        <v>2949387</v>
      </c>
      <c r="H1683" s="39" t="n">
        <v>2921331</v>
      </c>
      <c r="I1683" s="39" t="n">
        <v>265702.01</v>
      </c>
      <c r="J1683" s="39">
        <f>IF(E1683&gt;0, (G1683-I1683)/E1683, "")</f>
        <v/>
      </c>
      <c r="K1683" s="39">
        <f>IF(F1683&gt;0, (G1683-I1683)/F1683, "")</f>
        <v/>
      </c>
      <c r="L1683" s="40" t="n">
        <v>37.92</v>
      </c>
      <c r="M1683" s="39">
        <f>IF(AND(ISNUMBER(L1683), L1683&gt;0), (J1683/L1683)*42, "")</f>
        <v/>
      </c>
      <c r="N1683" s="39">
        <f>IF(M1683&lt;&gt;"", M1683/10, "")</f>
        <v/>
      </c>
      <c r="O1683" s="39">
        <f>M1683</f>
        <v/>
      </c>
      <c r="P1683" s="39">
        <f>IF(AND(M1683&lt;&gt;"", J1683&lt;&gt;""), M1683-J1683, "")</f>
        <v/>
      </c>
      <c r="Q1683" s="36" t="inlineStr">
        <is>
          <t>Amount Discrepancy</t>
        </is>
      </c>
      <c r="R1683" s="21" t="inlineStr">
        <is>
          <t>Debit Y vs Lab AN diff: ₹-28,056.00 | Deductions: Oil: ₹265,702</t>
        </is>
      </c>
    </row>
    <row r="1684">
      <c r="A1684" s="26" t="n">
        <v>1683</v>
      </c>
      <c r="B1684" s="27" t="inlineStr">
        <is>
          <t>Jakhar Trading Company</t>
        </is>
      </c>
      <c r="C1684" s="27" t="inlineStr">
        <is>
          <t>INWDMSD27/1680 / PO:0533</t>
        </is>
      </c>
      <c r="D1684" s="26" t="inlineStr">
        <is>
          <t>17-08-2026</t>
        </is>
      </c>
      <c r="E1684" s="32" t="n">
        <v>28.97</v>
      </c>
      <c r="F1684" s="33" t="n">
        <v>289.7</v>
      </c>
      <c r="G1684" s="34" t="n">
        <v>2443105</v>
      </c>
      <c r="H1684" s="34" t="n">
        <v>2419865</v>
      </c>
      <c r="I1684" s="34" t="n">
        <v>226534.3499999999</v>
      </c>
      <c r="J1684" s="34">
        <f>IF(E1684&gt;0, (G1684-I1684)/E1684, "")</f>
        <v/>
      </c>
      <c r="K1684" s="34">
        <f>IF(F1684&gt;0, (G1684-I1684)/F1684, "")</f>
        <v/>
      </c>
      <c r="L1684" s="35" t="n">
        <v>38.16</v>
      </c>
      <c r="M1684" s="34">
        <f>IF(AND(ISNUMBER(L1684), L1684&gt;0), (J1684/L1684)*42, "")</f>
        <v/>
      </c>
      <c r="N1684" s="34">
        <f>IF(M1684&lt;&gt;"", M1684/10, "")</f>
        <v/>
      </c>
      <c r="O1684" s="34">
        <f>M1684</f>
        <v/>
      </c>
      <c r="P1684" s="34">
        <f>IF(AND(M1684&lt;&gt;"", J1684&lt;&gt;""), M1684-J1684, "")</f>
        <v/>
      </c>
      <c r="Q1684" s="36" t="inlineStr">
        <is>
          <t>Amount Discrepancy</t>
        </is>
      </c>
      <c r="R1684" s="27" t="inlineStr">
        <is>
          <t>Debit Y vs Lab AN diff: ₹-23,240.00 | Deductions: Oil: ₹224,702, Shortage: ₹1,833</t>
        </is>
      </c>
    </row>
    <row r="1685">
      <c r="A1685" s="20" t="n">
        <v>1684</v>
      </c>
      <c r="B1685" s="21" t="inlineStr">
        <is>
          <t>Jakhar Trading Company</t>
        </is>
      </c>
      <c r="C1685" s="21" t="inlineStr">
        <is>
          <t>INWDMSD27/1681 / PO:0533</t>
        </is>
      </c>
      <c r="D1685" s="20" t="inlineStr">
        <is>
          <t>17-08-2026</t>
        </is>
      </c>
      <c r="E1685" s="37" t="n">
        <v>35.5</v>
      </c>
      <c r="F1685" s="38" t="n">
        <v>355</v>
      </c>
      <c r="G1685" s="39" t="n">
        <v>2990596</v>
      </c>
      <c r="H1685" s="39" t="n">
        <v>2962148</v>
      </c>
      <c r="I1685" s="39" t="n">
        <v>254603.6733333333</v>
      </c>
      <c r="J1685" s="39">
        <f>IF(E1685&gt;0, (G1685-I1685)/E1685, "")</f>
        <v/>
      </c>
      <c r="K1685" s="39">
        <f>IF(F1685&gt;0, (G1685-I1685)/F1685, "")</f>
        <v/>
      </c>
      <c r="L1685" s="40" t="n">
        <v>38.81</v>
      </c>
      <c r="M1685" s="39">
        <f>IF(AND(ISNUMBER(L1685), L1685&gt;0), (J1685/L1685)*42, "")</f>
        <v/>
      </c>
      <c r="N1685" s="39">
        <f>IF(M1685&lt;&gt;"", M1685/10, "")</f>
        <v/>
      </c>
      <c r="O1685" s="39">
        <f>M1685</f>
        <v/>
      </c>
      <c r="P1685" s="39">
        <f>IF(AND(M1685&lt;&gt;"", J1685&lt;&gt;""), M1685-J1685, "")</f>
        <v/>
      </c>
      <c r="Q1685" s="36" t="inlineStr">
        <is>
          <t>Amount Discrepancy</t>
        </is>
      </c>
      <c r="R1685" s="21" t="inlineStr">
        <is>
          <t>Debit Y vs Lab AN diff: ₹-28,448.00 | Deductions: Oil: ₹254,604</t>
        </is>
      </c>
    </row>
    <row r="1686">
      <c r="A1686" s="26" t="n">
        <v>1685</v>
      </c>
      <c r="B1686" s="27" t="inlineStr">
        <is>
          <t>Kapil Agro Industries</t>
        </is>
      </c>
      <c r="C1686" s="27" t="inlineStr">
        <is>
          <t>INWDMSD27/1665 / PO:0526</t>
        </is>
      </c>
      <c r="D1686" s="26" t="inlineStr">
        <is>
          <t>17-08-2026</t>
        </is>
      </c>
      <c r="E1686" s="32" t="n">
        <v>16.51</v>
      </c>
      <c r="F1686" s="33" t="n">
        <v>165.1</v>
      </c>
      <c r="G1686" s="34" t="n">
        <v>1391149</v>
      </c>
      <c r="H1686" s="34" t="n">
        <v>1391149</v>
      </c>
      <c r="I1686" s="34" t="n">
        <v>70551.12785714294</v>
      </c>
      <c r="J1686" s="34">
        <f>IF(E1686&gt;0, (G1686-I1686)/E1686, "")</f>
        <v/>
      </c>
      <c r="K1686" s="34">
        <f>IF(F1686&gt;0, (G1686-I1686)/F1686, "")</f>
        <v/>
      </c>
      <c r="L1686" s="35" t="n">
        <v>39.87</v>
      </c>
      <c r="M1686" s="34">
        <f>IF(AND(ISNUMBER(L1686), L1686&gt;0), (J1686/L1686)*42, "")</f>
        <v/>
      </c>
      <c r="N1686" s="34">
        <f>IF(M1686&lt;&gt;"", M1686/10, "")</f>
        <v/>
      </c>
      <c r="O1686" s="34">
        <f>M1686</f>
        <v/>
      </c>
      <c r="P1686" s="34">
        <f>IF(AND(M1686&lt;&gt;"", J1686&lt;&gt;""), M1686-J1686, "")</f>
        <v/>
      </c>
      <c r="Q1686" s="41" t="inlineStr">
        <is>
          <t>Matched</t>
        </is>
      </c>
      <c r="R1686" s="27" t="inlineStr">
        <is>
          <t>Deductions: Oil: ₹70,551</t>
        </is>
      </c>
    </row>
    <row r="1687">
      <c r="A1687" s="20" t="n">
        <v>1686</v>
      </c>
      <c r="B1687" s="21" t="inlineStr">
        <is>
          <t>Jakhar Trading Company</t>
        </is>
      </c>
      <c r="C1687" s="21" t="inlineStr">
        <is>
          <t>INWDMSD27/1682 / PO:0533</t>
        </is>
      </c>
      <c r="D1687" s="20" t="inlineStr">
        <is>
          <t>17-08-2026</t>
        </is>
      </c>
      <c r="E1687" s="37" t="n">
        <v>35.21</v>
      </c>
      <c r="F1687" s="38" t="n">
        <v>352.1</v>
      </c>
      <c r="G1687" s="39" t="n">
        <v>2962843</v>
      </c>
      <c r="H1687" s="39" t="n">
        <v>2934659</v>
      </c>
      <c r="I1687" s="39" t="n">
        <v>164899.8866666666</v>
      </c>
      <c r="J1687" s="39">
        <f>IF(E1687&gt;0, (G1687-I1687)/E1687, "")</f>
        <v/>
      </c>
      <c r="K1687" s="39">
        <f>IF(F1687&gt;0, (G1687-I1687)/F1687, "")</f>
        <v/>
      </c>
      <c r="L1687" s="40" t="n">
        <v>39.47</v>
      </c>
      <c r="M1687" s="39">
        <f>IF(AND(ISNUMBER(L1687), L1687&gt;0), (J1687/L1687)*42, "")</f>
        <v/>
      </c>
      <c r="N1687" s="39">
        <f>IF(M1687&lt;&gt;"", M1687/10, "")</f>
        <v/>
      </c>
      <c r="O1687" s="39">
        <f>M1687</f>
        <v/>
      </c>
      <c r="P1687" s="39">
        <f>IF(AND(M1687&lt;&gt;"", J1687&lt;&gt;""), M1687-J1687, "")</f>
        <v/>
      </c>
      <c r="Q1687" s="36" t="inlineStr">
        <is>
          <t>Amount Discrepancy</t>
        </is>
      </c>
      <c r="R1687" s="21" t="inlineStr">
        <is>
          <t>Debit Y vs Lab AN diff: ₹-28,184.00 | Deductions: Oil: ₹164,900</t>
        </is>
      </c>
    </row>
    <row r="1688">
      <c r="A1688" s="26" t="n">
        <v>1687</v>
      </c>
      <c r="B1688" s="27" t="inlineStr">
        <is>
          <t>Kapil Agro Industries</t>
        </is>
      </c>
      <c r="C1688" s="27" t="inlineStr">
        <is>
          <t>INWDMSD27/1667 / PO:0526</t>
        </is>
      </c>
      <c r="D1688" s="26" t="inlineStr">
        <is>
          <t>17-08-2026</t>
        </is>
      </c>
      <c r="E1688" s="32" t="n">
        <v>16.68</v>
      </c>
      <c r="F1688" s="33" t="n">
        <v>166.8</v>
      </c>
      <c r="G1688" s="34" t="n">
        <v>1404201.75</v>
      </c>
      <c r="H1688" s="34" t="n">
        <v>1404201.75</v>
      </c>
      <c r="I1688" s="34" t="n">
        <v>79571.43250000008</v>
      </c>
      <c r="J1688" s="34">
        <f>IF(E1688&gt;0, (G1688-I1688)/E1688, "")</f>
        <v/>
      </c>
      <c r="K1688" s="34">
        <f>IF(F1688&gt;0, (G1688-I1688)/F1688, "")</f>
        <v/>
      </c>
      <c r="L1688" s="35" t="n">
        <v>39.62</v>
      </c>
      <c r="M1688" s="34">
        <f>IF(AND(ISNUMBER(L1688), L1688&gt;0), (J1688/L1688)*42, "")</f>
        <v/>
      </c>
      <c r="N1688" s="34">
        <f>IF(M1688&lt;&gt;"", M1688/10, "")</f>
        <v/>
      </c>
      <c r="O1688" s="34">
        <f>M1688</f>
        <v/>
      </c>
      <c r="P1688" s="34">
        <f>IF(AND(M1688&lt;&gt;"", J1688&lt;&gt;""), M1688-J1688, "")</f>
        <v/>
      </c>
      <c r="Q1688" s="41" t="inlineStr">
        <is>
          <t>Matched</t>
        </is>
      </c>
      <c r="R1688" s="27" t="inlineStr">
        <is>
          <t>Deductions: Oil: ₹79,571</t>
        </is>
      </c>
    </row>
    <row r="1689">
      <c r="A1689" s="20" t="n">
        <v>1688</v>
      </c>
      <c r="B1689" s="21" t="inlineStr">
        <is>
          <t>Jakhar Trading Company</t>
        </is>
      </c>
      <c r="C1689" s="21" t="inlineStr">
        <is>
          <t>INWDMSD27/1683 / PO:0533</t>
        </is>
      </c>
      <c r="D1689" s="20" t="inlineStr">
        <is>
          <t>17-08-2026</t>
        </is>
      </c>
      <c r="E1689" s="37" t="n">
        <v>29.24</v>
      </c>
      <c r="F1689" s="38" t="n">
        <v>292.4</v>
      </c>
      <c r="G1689" s="39" t="n">
        <v>2460766</v>
      </c>
      <c r="H1689" s="39" t="n">
        <v>2437358</v>
      </c>
      <c r="I1689" s="39" t="n">
        <v>204273.8133333335</v>
      </c>
      <c r="J1689" s="39">
        <f>IF(E1689&gt;0, (G1689-I1689)/E1689, "")</f>
        <v/>
      </c>
      <c r="K1689" s="39">
        <f>IF(F1689&gt;0, (G1689-I1689)/F1689, "")</f>
        <v/>
      </c>
      <c r="L1689" s="40" t="n">
        <v>38.11</v>
      </c>
      <c r="M1689" s="39">
        <f>IF(AND(ISNUMBER(L1689), L1689&gt;0), (J1689/L1689)*42, "")</f>
        <v/>
      </c>
      <c r="N1689" s="39">
        <f>IF(M1689&lt;&gt;"", M1689/10, "")</f>
        <v/>
      </c>
      <c r="O1689" s="39">
        <f>M1689</f>
        <v/>
      </c>
      <c r="P1689" s="39">
        <f>IF(AND(M1689&lt;&gt;"", J1689&lt;&gt;""), M1689-J1689, "")</f>
        <v/>
      </c>
      <c r="Q1689" s="36" t="inlineStr">
        <is>
          <t>Amount Discrepancy</t>
        </is>
      </c>
      <c r="R1689" s="21" t="inlineStr">
        <is>
          <t>Debit Y vs Lab AN diff: ₹-23,408.00 | Deductions: Oil: ₹204,274</t>
        </is>
      </c>
    </row>
    <row r="1690">
      <c r="A1690" s="26" t="n">
        <v>1689</v>
      </c>
      <c r="B1690" s="27" t="inlineStr">
        <is>
          <t>Kapil Agro Industries</t>
        </is>
      </c>
      <c r="C1690" s="27" t="inlineStr">
        <is>
          <t>INWDMSD27/1669 / PO:0526</t>
        </is>
      </c>
      <c r="D1690" s="26" t="inlineStr">
        <is>
          <t>17-08-2026</t>
        </is>
      </c>
      <c r="E1690" s="32" t="n">
        <v>16.67</v>
      </c>
      <c r="F1690" s="33" t="n">
        <v>166.7</v>
      </c>
      <c r="G1690" s="34" t="n">
        <v>1405043.85</v>
      </c>
      <c r="H1690" s="34" t="n">
        <v>1405043.85</v>
      </c>
      <c r="I1690" s="34" t="n">
        <v>86978.90500000006</v>
      </c>
      <c r="J1690" s="34">
        <f>IF(E1690&gt;0, (G1690-I1690)/E1690, "")</f>
        <v/>
      </c>
      <c r="K1690" s="34">
        <f>IF(F1690&gt;0, (G1690-I1690)/F1690, "")</f>
        <v/>
      </c>
      <c r="L1690" s="35" t="n">
        <v>39.4</v>
      </c>
      <c r="M1690" s="34">
        <f>IF(AND(ISNUMBER(L1690), L1690&gt;0), (J1690/L1690)*42, "")</f>
        <v/>
      </c>
      <c r="N1690" s="34">
        <f>IF(M1690&lt;&gt;"", M1690/10, "")</f>
        <v/>
      </c>
      <c r="O1690" s="34">
        <f>M1690</f>
        <v/>
      </c>
      <c r="P1690" s="34">
        <f>IF(AND(M1690&lt;&gt;"", J1690&lt;&gt;""), M1690-J1690, "")</f>
        <v/>
      </c>
      <c r="Q1690" s="41" t="inlineStr">
        <is>
          <t>Matched</t>
        </is>
      </c>
      <c r="R1690" s="27" t="inlineStr">
        <is>
          <t>Deductions: Oil: ₹86,979</t>
        </is>
      </c>
    </row>
    <row r="1691">
      <c r="A1691" s="20" t="n">
        <v>1690</v>
      </c>
      <c r="B1691" s="21" t="inlineStr">
        <is>
          <t>Pritam Traders</t>
        </is>
      </c>
      <c r="C1691" s="21" t="inlineStr">
        <is>
          <t>INWDMSD27/1670 / PO:0529</t>
        </is>
      </c>
      <c r="D1691" s="20" t="inlineStr">
        <is>
          <t>17-08-2026</t>
        </is>
      </c>
      <c r="E1691" s="37" t="n">
        <v>30.45</v>
      </c>
      <c r="F1691" s="38" t="n">
        <v>304.5</v>
      </c>
      <c r="G1691" s="39" t="n">
        <v>2616300</v>
      </c>
      <c r="H1691" s="39" t="n">
        <v>2600910</v>
      </c>
      <c r="I1691" s="39" t="n">
        <v>304271.9185714287</v>
      </c>
      <c r="J1691" s="39">
        <f>IF(E1691&gt;0, (G1691-I1691)/E1691, "")</f>
        <v/>
      </c>
      <c r="K1691" s="39">
        <f>IF(F1691&gt;0, (G1691-I1691)/F1691, "")</f>
        <v/>
      </c>
      <c r="L1691" s="40" t="n">
        <v>38.63</v>
      </c>
      <c r="M1691" s="39">
        <f>IF(AND(ISNUMBER(L1691), L1691&gt;0), (J1691/L1691)*42, "")</f>
        <v/>
      </c>
      <c r="N1691" s="39">
        <f>IF(M1691&lt;&gt;"", M1691/10, "")</f>
        <v/>
      </c>
      <c r="O1691" s="39">
        <f>M1691</f>
        <v/>
      </c>
      <c r="P1691" s="39">
        <f>IF(AND(M1691&lt;&gt;"", J1691&lt;&gt;""), M1691-J1691, "")</f>
        <v/>
      </c>
      <c r="Q1691" s="36" t="inlineStr">
        <is>
          <t>Amount Discrepancy</t>
        </is>
      </c>
      <c r="R1691" s="21" t="inlineStr">
        <is>
          <t>Debit Y vs Lab AN diff: ₹-15,390.00 | Deductions: Oil: ₹213,646, Shortage: ₹27,885, Bardana: ₹6,675, Moisture: ₹18,206, Brokerage: ₹19,653</t>
        </is>
      </c>
    </row>
    <row r="1692">
      <c r="A1692" s="26" t="n">
        <v>1691</v>
      </c>
      <c r="B1692" s="27" t="inlineStr">
        <is>
          <t>Shri Shyam Trading Company</t>
        </is>
      </c>
      <c r="C1692" s="27" t="inlineStr">
        <is>
          <t>INWDMSD27/1671 / PO:0527</t>
        </is>
      </c>
      <c r="D1692" s="26" t="inlineStr">
        <is>
          <t>17-08-2026</t>
        </is>
      </c>
      <c r="E1692" s="32" t="n">
        <v>9.01</v>
      </c>
      <c r="F1692" s="33" t="n">
        <v>90.09999999999999</v>
      </c>
      <c r="G1692" s="34" t="n">
        <v>760416.3</v>
      </c>
      <c r="H1692" s="34" t="n">
        <v>760416.3</v>
      </c>
      <c r="I1692" s="34" t="n">
        <v>40542.90449999995</v>
      </c>
      <c r="J1692" s="34">
        <f>IF(E1692&gt;0, (G1692-I1692)/E1692, "")</f>
        <v/>
      </c>
      <c r="K1692" s="34">
        <f>IF(F1692&gt;0, (G1692-I1692)/F1692, "")</f>
        <v/>
      </c>
      <c r="L1692" s="35" t="n">
        <v>39.77</v>
      </c>
      <c r="M1692" s="34">
        <f>IF(AND(ISNUMBER(L1692), L1692&gt;0), (J1692/L1692)*42, "")</f>
        <v/>
      </c>
      <c r="N1692" s="34">
        <f>IF(M1692&lt;&gt;"", M1692/10, "")</f>
        <v/>
      </c>
      <c r="O1692" s="34">
        <f>M1692</f>
        <v/>
      </c>
      <c r="P1692" s="34">
        <f>IF(AND(M1692&lt;&gt;"", J1692&lt;&gt;""), M1692-J1692, "")</f>
        <v/>
      </c>
      <c r="Q1692" s="41" t="inlineStr">
        <is>
          <t>Matched</t>
        </is>
      </c>
      <c r="R1692" s="27" t="inlineStr">
        <is>
          <t>Deductions: Oil: ₹40,374, Shortage: ₹168</t>
        </is>
      </c>
    </row>
    <row r="1693">
      <c r="A1693" s="20" t="n">
        <v>1692</v>
      </c>
      <c r="B1693" s="21" t="inlineStr">
        <is>
          <t>Shri Shyam Trading Company</t>
        </is>
      </c>
      <c r="C1693" s="21" t="inlineStr">
        <is>
          <t>INWDMSD27/1672 / PO:0527</t>
        </is>
      </c>
      <c r="D1693" s="20" t="inlineStr">
        <is>
          <t>17-08-2026</t>
        </is>
      </c>
      <c r="E1693" s="37" t="n">
        <v>9.129999999999999</v>
      </c>
      <c r="F1693" s="38" t="n">
        <v>91.3</v>
      </c>
      <c r="G1693" s="39" t="n">
        <v>769679.4</v>
      </c>
      <c r="H1693" s="39" t="n">
        <v>769679.4</v>
      </c>
      <c r="I1693" s="39" t="n">
        <v>50762.18900000006</v>
      </c>
      <c r="J1693" s="39">
        <f>IF(E1693&gt;0, (G1693-I1693)/E1693, "")</f>
        <v/>
      </c>
      <c r="K1693" s="39">
        <f>IF(F1693&gt;0, (G1693-I1693)/F1693, "")</f>
        <v/>
      </c>
      <c r="L1693" s="40" t="n">
        <v>39.23</v>
      </c>
      <c r="M1693" s="39">
        <f>IF(AND(ISNUMBER(L1693), L1693&gt;0), (J1693/L1693)*42, "")</f>
        <v/>
      </c>
      <c r="N1693" s="39">
        <f>IF(M1693&lt;&gt;"", M1693/10, "")</f>
        <v/>
      </c>
      <c r="O1693" s="39">
        <f>M1693</f>
        <v/>
      </c>
      <c r="P1693" s="39">
        <f>IF(AND(M1693&lt;&gt;"", J1693&lt;&gt;""), M1693-J1693, "")</f>
        <v/>
      </c>
      <c r="Q1693" s="41" t="inlineStr">
        <is>
          <t>Matched</t>
        </is>
      </c>
      <c r="R1693" s="21" t="inlineStr">
        <is>
          <t>Deductions: Oil: ₹50,762</t>
        </is>
      </c>
    </row>
    <row r="1694">
      <c r="A1694" s="26" t="n">
        <v>1693</v>
      </c>
      <c r="B1694" s="27" t="inlineStr">
        <is>
          <t>Shri Shyam Trading Company</t>
        </is>
      </c>
      <c r="C1694" s="27" t="inlineStr">
        <is>
          <t>INWDMSD27/1673 / PO:0527</t>
        </is>
      </c>
      <c r="D1694" s="26" t="inlineStr">
        <is>
          <t>17-08-2026</t>
        </is>
      </c>
      <c r="E1694" s="32" t="n">
        <v>9.07</v>
      </c>
      <c r="F1694" s="33" t="n">
        <v>90.7</v>
      </c>
      <c r="G1694" s="34" t="n">
        <v>762100.5</v>
      </c>
      <c r="H1694" s="34" t="n">
        <v>762100.5</v>
      </c>
      <c r="I1694" s="34" t="n">
        <v>68044.6875</v>
      </c>
      <c r="J1694" s="34">
        <f>IF(E1694&gt;0, (G1694-I1694)/E1694, "")</f>
        <v/>
      </c>
      <c r="K1694" s="34">
        <f>IF(F1694&gt;0, (G1694-I1694)/F1694, "")</f>
        <v/>
      </c>
      <c r="L1694" s="35" t="n">
        <v>39.17</v>
      </c>
      <c r="M1694" s="34">
        <f>IF(AND(ISNUMBER(L1694), L1694&gt;0), (J1694/L1694)*42, "")</f>
        <v/>
      </c>
      <c r="N1694" s="34">
        <f>IF(M1694&lt;&gt;"", M1694/10, "")</f>
        <v/>
      </c>
      <c r="O1694" s="34">
        <f>M1694</f>
        <v/>
      </c>
      <c r="P1694" s="34">
        <f>IF(AND(M1694&lt;&gt;"", J1694&lt;&gt;""), M1694-J1694, "")</f>
        <v/>
      </c>
      <c r="Q1694" s="41" t="inlineStr">
        <is>
          <t>Matched</t>
        </is>
      </c>
      <c r="R1694" s="27" t="inlineStr">
        <is>
          <t>Deductions: Oil: ₹68,045</t>
        </is>
      </c>
    </row>
    <row r="1695">
      <c r="A1695" s="20" t="n">
        <v>1694</v>
      </c>
      <c r="B1695" s="21" t="inlineStr">
        <is>
          <t>Shri Shyam Trading Company</t>
        </is>
      </c>
      <c r="C1695" s="21" t="inlineStr">
        <is>
          <t>INWDMSD27/1674 / PO:0527</t>
        </is>
      </c>
      <c r="D1695" s="20" t="inlineStr">
        <is>
          <t>17-08-2026</t>
        </is>
      </c>
      <c r="E1695" s="37" t="n">
        <v>9.040000000000001</v>
      </c>
      <c r="F1695" s="38" t="n">
        <v>90.40000000000001</v>
      </c>
      <c r="G1695" s="39" t="n">
        <v>761258.4</v>
      </c>
      <c r="H1695" s="39" t="n">
        <v>761258.4</v>
      </c>
      <c r="I1695" s="39" t="n">
        <v>51294.31599999998</v>
      </c>
      <c r="J1695" s="39">
        <f>IF(E1695&gt;0, (G1695-I1695)/E1695, "")</f>
        <v/>
      </c>
      <c r="K1695" s="39">
        <f>IF(F1695&gt;0, (G1695-I1695)/F1695, "")</f>
        <v/>
      </c>
      <c r="L1695" s="40" t="n">
        <v>39.17</v>
      </c>
      <c r="M1695" s="39">
        <f>IF(AND(ISNUMBER(L1695), L1695&gt;0), (J1695/L1695)*42, "")</f>
        <v/>
      </c>
      <c r="N1695" s="39">
        <f>IF(M1695&lt;&gt;"", M1695/10, "")</f>
        <v/>
      </c>
      <c r="O1695" s="39">
        <f>M1695</f>
        <v/>
      </c>
      <c r="P1695" s="39">
        <f>IF(AND(M1695&lt;&gt;"", J1695&lt;&gt;""), M1695-J1695, "")</f>
        <v/>
      </c>
      <c r="Q1695" s="41" t="inlineStr">
        <is>
          <t>Matched</t>
        </is>
      </c>
      <c r="R1695" s="21" t="inlineStr">
        <is>
          <t>Deductions: Oil: ₹51,294</t>
        </is>
      </c>
    </row>
    <row r="1696">
      <c r="A1696" s="26" t="n">
        <v>1695</v>
      </c>
      <c r="B1696" s="27" t="inlineStr">
        <is>
          <t>Shri Shyam Trading Company</t>
        </is>
      </c>
      <c r="C1696" s="27" t="inlineStr">
        <is>
          <t>INWDMSD27/1675 / PO:0527</t>
        </is>
      </c>
      <c r="D1696" s="26" t="inlineStr">
        <is>
          <t>18-08-2026</t>
        </is>
      </c>
      <c r="E1696" s="32" t="n">
        <v>8.959999999999999</v>
      </c>
      <c r="F1696" s="33" t="n">
        <v>89.59999999999999</v>
      </c>
      <c r="G1696" s="34" t="n">
        <v>756205.8</v>
      </c>
      <c r="H1696" s="34" t="n">
        <v>756205.8</v>
      </c>
      <c r="I1696" s="34" t="n">
        <v>35277.97500000006</v>
      </c>
      <c r="J1696" s="34">
        <f>IF(E1696&gt;0, (G1696-I1696)/E1696, "")</f>
        <v/>
      </c>
      <c r="K1696" s="34">
        <f>IF(F1696&gt;0, (G1696-I1696)/F1696, "")</f>
        <v/>
      </c>
      <c r="L1696" s="35" t="n">
        <v>40.06</v>
      </c>
      <c r="M1696" s="34">
        <f>IF(AND(ISNUMBER(L1696), L1696&gt;0), (J1696/L1696)*42, "")</f>
        <v/>
      </c>
      <c r="N1696" s="34">
        <f>IF(M1696&lt;&gt;"", M1696/10, "")</f>
        <v/>
      </c>
      <c r="O1696" s="34">
        <f>M1696</f>
        <v/>
      </c>
      <c r="P1696" s="34">
        <f>IF(AND(M1696&lt;&gt;"", J1696&lt;&gt;""), M1696-J1696, "")</f>
        <v/>
      </c>
      <c r="Q1696" s="41" t="inlineStr">
        <is>
          <t>Matched</t>
        </is>
      </c>
      <c r="R1696" s="27" t="inlineStr">
        <is>
          <t>Deductions: Oil: ₹35,110, Shortage: ₹168</t>
        </is>
      </c>
    </row>
    <row r="1697">
      <c r="A1697" s="20" t="n">
        <v>1696</v>
      </c>
      <c r="B1697" s="21" t="inlineStr">
        <is>
          <t>Shri Shyam Trading Company</t>
        </is>
      </c>
      <c r="C1697" s="21" t="inlineStr">
        <is>
          <t>INWDMSD27/1676 / PO:0527</t>
        </is>
      </c>
      <c r="D1697" s="20" t="inlineStr">
        <is>
          <t>18-08-2026</t>
        </is>
      </c>
      <c r="E1697" s="37" t="n">
        <v>8.83</v>
      </c>
      <c r="F1697" s="38" t="n">
        <v>88.3</v>
      </c>
      <c r="G1697" s="39" t="n">
        <v>742732.2</v>
      </c>
      <c r="H1697" s="39" t="n">
        <v>742732.2</v>
      </c>
      <c r="I1697" s="39" t="n">
        <v>42088.15800000004</v>
      </c>
      <c r="J1697" s="39">
        <f>IF(E1697&gt;0, (G1697-I1697)/E1697, "")</f>
        <v/>
      </c>
      <c r="K1697" s="39">
        <f>IF(F1697&gt;0, (G1697-I1697)/F1697, "")</f>
        <v/>
      </c>
      <c r="L1697" s="40" t="n">
        <v>39.62</v>
      </c>
      <c r="M1697" s="39">
        <f>IF(AND(ISNUMBER(L1697), L1697&gt;0), (J1697/L1697)*42, "")</f>
        <v/>
      </c>
      <c r="N1697" s="39">
        <f>IF(M1697&lt;&gt;"", M1697/10, "")</f>
        <v/>
      </c>
      <c r="O1697" s="39">
        <f>M1697</f>
        <v/>
      </c>
      <c r="P1697" s="39">
        <f>IF(AND(M1697&lt;&gt;"", J1697&lt;&gt;""), M1697-J1697, "")</f>
        <v/>
      </c>
      <c r="Q1697" s="41" t="inlineStr">
        <is>
          <t>Matched</t>
        </is>
      </c>
      <c r="R1697" s="21" t="inlineStr">
        <is>
          <t>Deductions: Oil: ₹42,088</t>
        </is>
      </c>
    </row>
    <row r="1698">
      <c r="A1698" s="26" t="n">
        <v>1697</v>
      </c>
      <c r="B1698" s="27" t="inlineStr">
        <is>
          <t>Shri Shyam Trading Company</t>
        </is>
      </c>
      <c r="C1698" s="27" t="inlineStr">
        <is>
          <t>INWDMSD27/1677 / PO:0527</t>
        </is>
      </c>
      <c r="D1698" s="26" t="inlineStr">
        <is>
          <t>18-08-2026</t>
        </is>
      </c>
      <c r="E1698" s="32" t="n">
        <v>8.890000000000001</v>
      </c>
      <c r="F1698" s="33" t="n">
        <v>88.90000000000001</v>
      </c>
      <c r="G1698" s="34" t="n">
        <v>749469</v>
      </c>
      <c r="H1698" s="34" t="n">
        <v>749469</v>
      </c>
      <c r="I1698" s="34" t="n">
        <v>39614.78999999998</v>
      </c>
      <c r="J1698" s="34">
        <f>IF(E1698&gt;0, (G1698-I1698)/E1698, "")</f>
        <v/>
      </c>
      <c r="K1698" s="34">
        <f>IF(F1698&gt;0, (G1698-I1698)/F1698, "")</f>
        <v/>
      </c>
      <c r="L1698" s="35" t="n">
        <v>39.78</v>
      </c>
      <c r="M1698" s="34">
        <f>IF(AND(ISNUMBER(L1698), L1698&gt;0), (J1698/L1698)*42, "")</f>
        <v/>
      </c>
      <c r="N1698" s="34">
        <f>IF(M1698&lt;&gt;"", M1698/10, "")</f>
        <v/>
      </c>
      <c r="O1698" s="34">
        <f>M1698</f>
        <v/>
      </c>
      <c r="P1698" s="34">
        <f>IF(AND(M1698&lt;&gt;"", J1698&lt;&gt;""), M1698-J1698, "")</f>
        <v/>
      </c>
      <c r="Q1698" s="41" t="inlineStr">
        <is>
          <t>Matched</t>
        </is>
      </c>
      <c r="R1698" s="27" t="inlineStr">
        <is>
          <t>Deductions: Oil: ₹39,615</t>
        </is>
      </c>
    </row>
    <row r="1699">
      <c r="A1699" s="20" t="n">
        <v>1698</v>
      </c>
      <c r="B1699" s="21" t="inlineStr">
        <is>
          <t>Kapil Agro Industries</t>
        </is>
      </c>
      <c r="C1699" s="21" t="inlineStr">
        <is>
          <t>INWDMSD27/1684 / PO:0532</t>
        </is>
      </c>
      <c r="D1699" s="20" t="inlineStr">
        <is>
          <t>18-08-2026</t>
        </is>
      </c>
      <c r="E1699" s="37" t="n">
        <v>16.75</v>
      </c>
      <c r="F1699" s="38" t="n">
        <v>167.5</v>
      </c>
      <c r="G1699" s="39" t="n">
        <v>1408680</v>
      </c>
      <c r="H1699" s="39" t="n">
        <v>1408680</v>
      </c>
      <c r="I1699" s="39" t="n">
        <v>83179.1999999999</v>
      </c>
      <c r="J1699" s="39">
        <f>IF(E1699&gt;0, (G1699-I1699)/E1699, "")</f>
        <v/>
      </c>
      <c r="K1699" s="39">
        <f>IF(F1699&gt;0, (G1699-I1699)/F1699, "")</f>
        <v/>
      </c>
      <c r="L1699" s="40" t="n">
        <v>39.52</v>
      </c>
      <c r="M1699" s="39">
        <f>IF(AND(ISNUMBER(L1699), L1699&gt;0), (J1699/L1699)*42, "")</f>
        <v/>
      </c>
      <c r="N1699" s="39">
        <f>IF(M1699&lt;&gt;"", M1699/10, "")</f>
        <v/>
      </c>
      <c r="O1699" s="39">
        <f>M1699</f>
        <v/>
      </c>
      <c r="P1699" s="39">
        <f>IF(AND(M1699&lt;&gt;"", J1699&lt;&gt;""), M1699-J1699, "")</f>
        <v/>
      </c>
      <c r="Q1699" s="41" t="inlineStr">
        <is>
          <t>Matched</t>
        </is>
      </c>
      <c r="R1699" s="21" t="inlineStr">
        <is>
          <t>Deductions: Oil: ₹83,179</t>
        </is>
      </c>
    </row>
    <row r="1700">
      <c r="A1700" s="26" t="n">
        <v>1699</v>
      </c>
      <c r="B1700" s="27" t="inlineStr">
        <is>
          <t>Mittal And Sons</t>
        </is>
      </c>
      <c r="C1700" s="27" t="inlineStr">
        <is>
          <t>INWDMSD27/1685 / PO:0530</t>
        </is>
      </c>
      <c r="D1700" s="26" t="inlineStr">
        <is>
          <t>18-08-2026</t>
        </is>
      </c>
      <c r="E1700" s="32" t="n">
        <v>34.62</v>
      </c>
      <c r="F1700" s="33" t="n">
        <v>346.2</v>
      </c>
      <c r="G1700" s="34" t="n">
        <v>2896615</v>
      </c>
      <c r="H1700" s="34" t="n">
        <v>2896615</v>
      </c>
      <c r="I1700" s="34" t="n">
        <v>98706.34404761903</v>
      </c>
      <c r="J1700" s="34">
        <f>IF(E1700&gt;0, (G1700-I1700)/E1700, "")</f>
        <v/>
      </c>
      <c r="K1700" s="34">
        <f>IF(F1700&gt;0, (G1700-I1700)/F1700, "")</f>
        <v/>
      </c>
      <c r="L1700" s="35" t="n">
        <v>40.7</v>
      </c>
      <c r="M1700" s="34">
        <f>IF(AND(ISNUMBER(L1700), L1700&gt;0), (J1700/L1700)*42, "")</f>
        <v/>
      </c>
      <c r="N1700" s="34">
        <f>IF(M1700&lt;&gt;"", M1700/10, "")</f>
        <v/>
      </c>
      <c r="O1700" s="34">
        <f>M1700</f>
        <v/>
      </c>
      <c r="P1700" s="34">
        <f>IF(AND(M1700&lt;&gt;"", J1700&lt;&gt;""), M1700-J1700, "")</f>
        <v/>
      </c>
      <c r="Q1700" s="41" t="inlineStr">
        <is>
          <t>Matched</t>
        </is>
      </c>
      <c r="R1700" s="27" t="inlineStr">
        <is>
          <t>Deductions: Oil: ₹98,623, Shortage: ₹84</t>
        </is>
      </c>
    </row>
    <row r="1701">
      <c r="A1701" s="20" t="n">
        <v>1700</v>
      </c>
      <c r="B1701" s="21" t="inlineStr">
        <is>
          <t>Shri Shyam Trading Company</t>
        </is>
      </c>
      <c r="C1701" s="21" t="inlineStr">
        <is>
          <t>INWDMSD27/1686 / PO:0527</t>
        </is>
      </c>
      <c r="D1701" s="20" t="inlineStr">
        <is>
          <t>18-08-2026</t>
        </is>
      </c>
      <c r="E1701" s="37" t="n">
        <v>9.209999999999999</v>
      </c>
      <c r="F1701" s="38" t="n">
        <v>92.09999999999999</v>
      </c>
      <c r="G1701" s="39" t="n">
        <v>775574.1</v>
      </c>
      <c r="H1701" s="39" t="n">
        <v>775574.1</v>
      </c>
      <c r="I1701" s="39" t="n">
        <v>40440.64949999996</v>
      </c>
      <c r="J1701" s="39">
        <f>IF(E1701&gt;0, (G1701-I1701)/E1701, "")</f>
        <v/>
      </c>
      <c r="K1701" s="39">
        <f>IF(F1701&gt;0, (G1701-I1701)/F1701, "")</f>
        <v/>
      </c>
      <c r="L1701" s="40" t="n">
        <v>39.81</v>
      </c>
      <c r="M1701" s="39">
        <f>IF(AND(ISNUMBER(L1701), L1701&gt;0), (J1701/L1701)*42, "")</f>
        <v/>
      </c>
      <c r="N1701" s="39">
        <f>IF(M1701&lt;&gt;"", M1701/10, "")</f>
        <v/>
      </c>
      <c r="O1701" s="39">
        <f>M1701</f>
        <v/>
      </c>
      <c r="P1701" s="39">
        <f>IF(AND(M1701&lt;&gt;"", J1701&lt;&gt;""), M1701-J1701, "")</f>
        <v/>
      </c>
      <c r="Q1701" s="41" t="inlineStr">
        <is>
          <t>Matched</t>
        </is>
      </c>
      <c r="R1701" s="21" t="inlineStr">
        <is>
          <t>Deductions: Oil: ₹40,441</t>
        </is>
      </c>
    </row>
    <row r="1702">
      <c r="A1702" s="26" t="n">
        <v>1701</v>
      </c>
      <c r="B1702" s="27" t="inlineStr">
        <is>
          <t>Shri Shyam Trading Company</t>
        </is>
      </c>
      <c r="C1702" s="27" t="inlineStr">
        <is>
          <t>INWDMSD27/1687 / PO:0527</t>
        </is>
      </c>
      <c r="D1702" s="26" t="inlineStr">
        <is>
          <t>18-08-2026</t>
        </is>
      </c>
      <c r="E1702" s="32" t="n">
        <v>9.209999999999999</v>
      </c>
      <c r="F1702" s="33" t="n">
        <v>92.09999999999999</v>
      </c>
      <c r="G1702" s="34" t="n">
        <v>775574</v>
      </c>
      <c r="H1702" s="34" t="n">
        <v>775574</v>
      </c>
      <c r="I1702" s="34" t="n">
        <v>40809.96523809525</v>
      </c>
      <c r="J1702" s="34">
        <f>IF(E1702&gt;0, (G1702-I1702)/E1702, "")</f>
        <v/>
      </c>
      <c r="K1702" s="34">
        <f>IF(F1702&gt;0, (G1702-I1702)/F1702, "")</f>
        <v/>
      </c>
      <c r="L1702" s="35" t="n">
        <v>39.79</v>
      </c>
      <c r="M1702" s="34">
        <f>IF(AND(ISNUMBER(L1702), L1702&gt;0), (J1702/L1702)*42, "")</f>
        <v/>
      </c>
      <c r="N1702" s="34">
        <f>IF(M1702&lt;&gt;"", M1702/10, "")</f>
        <v/>
      </c>
      <c r="O1702" s="34">
        <f>M1702</f>
        <v/>
      </c>
      <c r="P1702" s="34">
        <f>IF(AND(M1702&lt;&gt;"", J1702&lt;&gt;""), M1702-J1702, "")</f>
        <v/>
      </c>
      <c r="Q1702" s="41" t="inlineStr">
        <is>
          <t>Matched</t>
        </is>
      </c>
      <c r="R1702" s="27" t="inlineStr">
        <is>
          <t>Deductions: Oil: ₹40,810</t>
        </is>
      </c>
    </row>
    <row r="1703">
      <c r="A1703" s="20" t="n">
        <v>1702</v>
      </c>
      <c r="B1703" s="21" t="inlineStr">
        <is>
          <t>Shri Shyam Trading Company</t>
        </is>
      </c>
      <c r="C1703" s="21" t="inlineStr">
        <is>
          <t>INWDMSD27/1688 / PO:0527</t>
        </is>
      </c>
      <c r="D1703" s="20" t="inlineStr">
        <is>
          <t>18-08-2026</t>
        </is>
      </c>
      <c r="E1703" s="37" t="n">
        <v>9.07</v>
      </c>
      <c r="F1703" s="38" t="n">
        <v>90.7</v>
      </c>
      <c r="G1703" s="39" t="n">
        <v>764626.8</v>
      </c>
      <c r="H1703" s="39" t="n">
        <v>764626.8</v>
      </c>
      <c r="I1703" s="39" t="n">
        <v>34408.20600000001</v>
      </c>
      <c r="J1703" s="39">
        <f>IF(E1703&gt;0, (G1703-I1703)/E1703, "")</f>
        <v/>
      </c>
      <c r="K1703" s="39">
        <f>IF(F1703&gt;0, (G1703-I1703)/F1703, "")</f>
        <v/>
      </c>
      <c r="L1703" s="40" t="n">
        <v>40.11</v>
      </c>
      <c r="M1703" s="39">
        <f>IF(AND(ISNUMBER(L1703), L1703&gt;0), (J1703/L1703)*42, "")</f>
        <v/>
      </c>
      <c r="N1703" s="39">
        <f>IF(M1703&lt;&gt;"", M1703/10, "")</f>
        <v/>
      </c>
      <c r="O1703" s="39">
        <f>M1703</f>
        <v/>
      </c>
      <c r="P1703" s="39">
        <f>IF(AND(M1703&lt;&gt;"", J1703&lt;&gt;""), M1703-J1703, "")</f>
        <v/>
      </c>
      <c r="Q1703" s="41" t="inlineStr">
        <is>
          <t>Matched</t>
        </is>
      </c>
      <c r="R1703" s="21" t="inlineStr">
        <is>
          <t>Deductions: Oil: ₹34,408</t>
        </is>
      </c>
    </row>
    <row r="1704">
      <c r="A1704" s="26" t="n">
        <v>1703</v>
      </c>
      <c r="B1704" s="27" t="inlineStr">
        <is>
          <t>Shri Shyam Trading Company</t>
        </is>
      </c>
      <c r="C1704" s="27" t="inlineStr">
        <is>
          <t>INWDMSD27/1689 / PO:0527</t>
        </is>
      </c>
      <c r="D1704" s="26" t="inlineStr">
        <is>
          <t>18-08-2026</t>
        </is>
      </c>
      <c r="E1704" s="32" t="n">
        <v>9.18</v>
      </c>
      <c r="F1704" s="33" t="n">
        <v>91.8</v>
      </c>
      <c r="G1704" s="34" t="n">
        <v>773889.9</v>
      </c>
      <c r="H1704" s="34" t="n">
        <v>773889.9</v>
      </c>
      <c r="I1704" s="34" t="n">
        <v>42932.46349999997</v>
      </c>
      <c r="J1704" s="34">
        <f>IF(E1704&gt;0, (G1704-I1704)/E1704, "")</f>
        <v/>
      </c>
      <c r="K1704" s="34">
        <f>IF(F1704&gt;0, (G1704-I1704)/F1704, "")</f>
        <v/>
      </c>
      <c r="L1704" s="35" t="n">
        <v>39.67</v>
      </c>
      <c r="M1704" s="34">
        <f>IF(AND(ISNUMBER(L1704), L1704&gt;0), (J1704/L1704)*42, "")</f>
        <v/>
      </c>
      <c r="N1704" s="34">
        <f>IF(M1704&lt;&gt;"", M1704/10, "")</f>
        <v/>
      </c>
      <c r="O1704" s="34">
        <f>M1704</f>
        <v/>
      </c>
      <c r="P1704" s="34">
        <f>IF(AND(M1704&lt;&gt;"", J1704&lt;&gt;""), M1704-J1704, "")</f>
        <v/>
      </c>
      <c r="Q1704" s="41" t="inlineStr">
        <is>
          <t>Matched</t>
        </is>
      </c>
      <c r="R1704" s="27" t="inlineStr">
        <is>
          <t>Deductions: Oil: ₹42,932</t>
        </is>
      </c>
    </row>
    <row r="1705">
      <c r="A1705" s="20" t="n">
        <v>1704</v>
      </c>
      <c r="B1705" s="21" t="inlineStr">
        <is>
          <t>Jakhar Trading Company</t>
        </is>
      </c>
      <c r="C1705" s="21" t="inlineStr">
        <is>
          <t>INWDMSD27/1690 / PO:0533</t>
        </is>
      </c>
      <c r="D1705" s="20" t="inlineStr">
        <is>
          <t>19-08-2026</t>
        </is>
      </c>
      <c r="E1705" s="37" t="n">
        <v>39.82</v>
      </c>
      <c r="F1705" s="38" t="n">
        <v>398.2</v>
      </c>
      <c r="G1705" s="39" t="n">
        <v>3349703</v>
      </c>
      <c r="H1705" s="39" t="n">
        <v>3317839</v>
      </c>
      <c r="I1705" s="39" t="n">
        <v>237778.4616666665</v>
      </c>
      <c r="J1705" s="39">
        <f>IF(E1705&gt;0, (G1705-I1705)/E1705, "")</f>
        <v/>
      </c>
      <c r="K1705" s="39">
        <f>IF(F1705&gt;0, (G1705-I1705)/F1705, "")</f>
        <v/>
      </c>
      <c r="L1705" s="40" t="n">
        <v>39.35</v>
      </c>
      <c r="M1705" s="39">
        <f>IF(AND(ISNUMBER(L1705), L1705&gt;0), (J1705/L1705)*42, "")</f>
        <v/>
      </c>
      <c r="N1705" s="39">
        <f>IF(M1705&lt;&gt;"", M1705/10, "")</f>
        <v/>
      </c>
      <c r="O1705" s="39">
        <f>M1705</f>
        <v/>
      </c>
      <c r="P1705" s="39">
        <f>IF(AND(M1705&lt;&gt;"", J1705&lt;&gt;""), M1705-J1705, "")</f>
        <v/>
      </c>
      <c r="Q1705" s="36" t="inlineStr">
        <is>
          <t>Amount Discrepancy</t>
        </is>
      </c>
      <c r="R1705" s="21" t="inlineStr">
        <is>
          <t>Debit Y vs Lab AN diff: ₹-31,864.00 | Deductions: Oil: ₹237,778</t>
        </is>
      </c>
    </row>
    <row r="1706">
      <c r="A1706" s="26" t="n">
        <v>1705</v>
      </c>
      <c r="B1706" s="27" t="inlineStr">
        <is>
          <t>Jakhar Trading Company</t>
        </is>
      </c>
      <c r="C1706" s="27" t="inlineStr">
        <is>
          <t>INWDMSD27/1691 / PO:0533</t>
        </is>
      </c>
      <c r="D1706" s="26" t="inlineStr">
        <is>
          <t>19-08-2026</t>
        </is>
      </c>
      <c r="E1706" s="32" t="n">
        <v>36.43</v>
      </c>
      <c r="F1706" s="33" t="n">
        <v>364.3</v>
      </c>
      <c r="G1706" s="34" t="n">
        <v>3062081</v>
      </c>
      <c r="H1706" s="34" t="n">
        <v>3032953</v>
      </c>
      <c r="I1706" s="34" t="n">
        <v>184143.5749999998</v>
      </c>
      <c r="J1706" s="34">
        <f>IF(E1706&gt;0, (G1706-I1706)/E1706, "")</f>
        <v/>
      </c>
      <c r="K1706" s="34">
        <f>IF(F1706&gt;0, (G1706-I1706)/F1706, "")</f>
        <v/>
      </c>
      <c r="L1706" s="35" t="n">
        <v>40.14</v>
      </c>
      <c r="M1706" s="34">
        <f>IF(AND(ISNUMBER(L1706), L1706&gt;0), (J1706/L1706)*42, "")</f>
        <v/>
      </c>
      <c r="N1706" s="34">
        <f>IF(M1706&lt;&gt;"", M1706/10, "")</f>
        <v/>
      </c>
      <c r="O1706" s="34">
        <f>M1706</f>
        <v/>
      </c>
      <c r="P1706" s="34">
        <f>IF(AND(M1706&lt;&gt;"", J1706&lt;&gt;""), M1706-J1706, "")</f>
        <v/>
      </c>
      <c r="Q1706" s="36" t="inlineStr">
        <is>
          <t>Amount Discrepancy</t>
        </is>
      </c>
      <c r="R1706" s="27" t="inlineStr">
        <is>
          <t>Debit Y vs Lab AN diff: ₹-29,128.00 | Deductions: Oil: ₹184,144</t>
        </is>
      </c>
    </row>
    <row r="1707">
      <c r="A1707" s="20" t="n">
        <v>1706</v>
      </c>
      <c r="B1707" s="21" t="inlineStr">
        <is>
          <t>Bhawani Trading Company</t>
        </is>
      </c>
      <c r="C1707" s="21" t="inlineStr">
        <is>
          <t>INWDMSD27/1692 / PO:0531</t>
        </is>
      </c>
      <c r="D1707" s="20" t="inlineStr">
        <is>
          <t>19-08-2026</t>
        </is>
      </c>
      <c r="E1707" s="37" t="n">
        <v>30.79</v>
      </c>
      <c r="F1707" s="38" t="n">
        <v>307.9</v>
      </c>
      <c r="G1707" s="39" t="n">
        <v>2584680</v>
      </c>
      <c r="H1707" s="39" t="n">
        <v>2584680</v>
      </c>
      <c r="I1707" s="39" t="n">
        <v>82463.60000000021</v>
      </c>
      <c r="J1707" s="39">
        <f>IF(E1707&gt;0, (G1707-I1707)/E1707, "")</f>
        <v/>
      </c>
      <c r="K1707" s="39">
        <f>IF(F1707&gt;0, (G1707-I1707)/F1707, "")</f>
        <v/>
      </c>
      <c r="L1707" s="40" t="n">
        <v>40.66</v>
      </c>
      <c r="M1707" s="39">
        <f>IF(AND(ISNUMBER(L1707), L1707&gt;0), (J1707/L1707)*42, "")</f>
        <v/>
      </c>
      <c r="N1707" s="39">
        <f>IF(M1707&lt;&gt;"", M1707/10, "")</f>
        <v/>
      </c>
      <c r="O1707" s="39">
        <f>M1707</f>
        <v/>
      </c>
      <c r="P1707" s="39">
        <f>IF(AND(M1707&lt;&gt;"", J1707&lt;&gt;""), M1707-J1707, "")</f>
        <v/>
      </c>
      <c r="Q1707" s="41" t="inlineStr">
        <is>
          <t>Matched</t>
        </is>
      </c>
      <c r="R1707" s="21" t="inlineStr">
        <is>
          <t>Deductions: Oil: ₹82,464</t>
        </is>
      </c>
    </row>
    <row r="1708">
      <c r="A1708" s="26" t="n">
        <v>1707</v>
      </c>
      <c r="B1708" s="27" t="inlineStr">
        <is>
          <t>Jakhar Trading Company</t>
        </is>
      </c>
      <c r="C1708" s="27" t="inlineStr">
        <is>
          <t>INWDMSD27/1693 / PO:0533</t>
        </is>
      </c>
      <c r="D1708" s="26" t="inlineStr">
        <is>
          <t>19-08-2026</t>
        </is>
      </c>
      <c r="E1708" s="32" t="n">
        <v>36.94</v>
      </c>
      <c r="F1708" s="33" t="n">
        <v>369.4</v>
      </c>
      <c r="G1708" s="34" t="n">
        <v>3104131</v>
      </c>
      <c r="H1708" s="34" t="n">
        <v>3074603</v>
      </c>
      <c r="I1708" s="34" t="n">
        <v>183744.1316666665</v>
      </c>
      <c r="J1708" s="34">
        <f>IF(E1708&gt;0, (G1708-I1708)/E1708, "")</f>
        <v/>
      </c>
      <c r="K1708" s="34">
        <f>IF(F1708&gt;0, (G1708-I1708)/F1708, "")</f>
        <v/>
      </c>
      <c r="L1708" s="35" t="n">
        <v>40.31</v>
      </c>
      <c r="M1708" s="34">
        <f>IF(AND(ISNUMBER(L1708), L1708&gt;0), (J1708/L1708)*42, "")</f>
        <v/>
      </c>
      <c r="N1708" s="34">
        <f>IF(M1708&lt;&gt;"", M1708/10, "")</f>
        <v/>
      </c>
      <c r="O1708" s="34">
        <f>M1708</f>
        <v/>
      </c>
      <c r="P1708" s="34">
        <f>IF(AND(M1708&lt;&gt;"", J1708&lt;&gt;""), M1708-J1708, "")</f>
        <v/>
      </c>
      <c r="Q1708" s="36" t="inlineStr">
        <is>
          <t>Amount Discrepancy</t>
        </is>
      </c>
      <c r="R1708" s="27" t="inlineStr">
        <is>
          <t>Debit Y vs Lab AN diff: ₹-29,528.00 | Deductions: Oil: ₹183,744</t>
        </is>
      </c>
    </row>
    <row r="1709">
      <c r="A1709" s="20" t="n">
        <v>1708</v>
      </c>
      <c r="B1709" s="21" t="inlineStr">
        <is>
          <t>Shri Shyam Trading Company</t>
        </is>
      </c>
      <c r="C1709" s="21" t="inlineStr">
        <is>
          <t>INWDMSD27/1694 / PO:0535</t>
        </is>
      </c>
      <c r="D1709" s="20" t="inlineStr">
        <is>
          <t>20-08-2026</t>
        </is>
      </c>
      <c r="E1709" s="37" t="n">
        <v>33.51000000000001</v>
      </c>
      <c r="F1709" s="38" t="n">
        <v>335.1</v>
      </c>
      <c r="G1709" s="39" t="n">
        <v>2820192.9</v>
      </c>
      <c r="H1709" s="39" t="n">
        <v>2820192.9</v>
      </c>
      <c r="I1709" s="39" t="n">
        <v>114822.1395000001</v>
      </c>
      <c r="J1709" s="39">
        <f>IF(E1709&gt;0, (G1709-I1709)/E1709, "")</f>
        <v/>
      </c>
      <c r="K1709" s="39">
        <f>IF(F1709&gt;0, (G1709-I1709)/F1709, "")</f>
        <v/>
      </c>
      <c r="L1709" s="40" t="n">
        <v>40.29</v>
      </c>
      <c r="M1709" s="39">
        <f>IF(AND(ISNUMBER(L1709), L1709&gt;0), (J1709/L1709)*42, "")</f>
        <v/>
      </c>
      <c r="N1709" s="39">
        <f>IF(M1709&lt;&gt;"", M1709/10, "")</f>
        <v/>
      </c>
      <c r="O1709" s="39">
        <f>M1709</f>
        <v/>
      </c>
      <c r="P1709" s="39">
        <f>IF(AND(M1709&lt;&gt;"", J1709&lt;&gt;""), M1709-J1709, "")</f>
        <v/>
      </c>
      <c r="Q1709" s="41" t="inlineStr">
        <is>
          <t>Matched</t>
        </is>
      </c>
      <c r="R1709" s="21" t="inlineStr">
        <is>
          <t>Deductions: Oil: ₹114,822</t>
        </is>
      </c>
    </row>
    <row r="1710">
      <c r="A1710" s="26" t="n">
        <v>1709</v>
      </c>
      <c r="B1710" s="27" t="inlineStr">
        <is>
          <t>Pritam Traders</t>
        </is>
      </c>
      <c r="C1710" s="27" t="inlineStr">
        <is>
          <t>INWDMSD27/1695 / PO:0538</t>
        </is>
      </c>
      <c r="D1710" s="26" t="inlineStr">
        <is>
          <t>20-08-2026</t>
        </is>
      </c>
      <c r="E1710" s="32" t="n">
        <v>28.99</v>
      </c>
      <c r="F1710" s="33" t="n">
        <v>289.9</v>
      </c>
      <c r="G1710" s="34" t="n">
        <v>2449799</v>
      </c>
      <c r="H1710" s="34" t="n">
        <v>2449799</v>
      </c>
      <c r="I1710" s="34" t="n">
        <v>274713.5955000001</v>
      </c>
      <c r="J1710" s="34">
        <f>IF(E1710&gt;0, (G1710-I1710)/E1710, "")</f>
        <v/>
      </c>
      <c r="K1710" s="34">
        <f>IF(F1710&gt;0, (G1710-I1710)/F1710, "")</f>
        <v/>
      </c>
      <c r="L1710" s="35" t="n">
        <v>38.22</v>
      </c>
      <c r="M1710" s="34">
        <f>IF(AND(ISNUMBER(L1710), L1710&gt;0), (J1710/L1710)*42, "")</f>
        <v/>
      </c>
      <c r="N1710" s="34">
        <f>IF(M1710&lt;&gt;"", M1710/10, "")</f>
        <v/>
      </c>
      <c r="O1710" s="34">
        <f>M1710</f>
        <v/>
      </c>
      <c r="P1710" s="34">
        <f>IF(AND(M1710&lt;&gt;"", J1710&lt;&gt;""), M1710-J1710, "")</f>
        <v/>
      </c>
      <c r="Q1710" s="41" t="inlineStr">
        <is>
          <t>Matched</t>
        </is>
      </c>
      <c r="R1710" s="27" t="inlineStr">
        <is>
          <t>Deductions: Oil: ₹220,482, Shortage: ₹8,841, Bardana: ₹5,810, Moisture: ₹19,598, Brokerage: ₹4,059</t>
        </is>
      </c>
    </row>
    <row r="1711">
      <c r="A1711" s="20" t="n">
        <v>1710</v>
      </c>
      <c r="B1711" s="21" t="inlineStr">
        <is>
          <t>Bhawani Trading Company</t>
        </is>
      </c>
      <c r="C1711" s="21" t="inlineStr">
        <is>
          <t>INWDMSD27/1696 / PO:0537</t>
        </is>
      </c>
      <c r="D1711" s="20" t="inlineStr">
        <is>
          <t>20-08-2026</t>
        </is>
      </c>
      <c r="E1711" s="37" t="n">
        <v>30.71</v>
      </c>
      <c r="F1711" s="38" t="n">
        <v>307.1</v>
      </c>
      <c r="G1711" s="39" t="n">
        <v>2593305</v>
      </c>
      <c r="H1711" s="39" t="n">
        <v>2593305</v>
      </c>
      <c r="I1711" s="39" t="n">
        <v>137234.4876428569</v>
      </c>
      <c r="J1711" s="39">
        <f>IF(E1711&gt;0, (G1711-I1711)/E1711, "")</f>
        <v/>
      </c>
      <c r="K1711" s="39">
        <f>IF(F1711&gt;0, (G1711-I1711)/F1711, "")</f>
        <v/>
      </c>
      <c r="L1711" s="40" t="n">
        <v>40.09</v>
      </c>
      <c r="M1711" s="39">
        <f>IF(AND(ISNUMBER(L1711), L1711&gt;0), (J1711/L1711)*42, "")</f>
        <v/>
      </c>
      <c r="N1711" s="39">
        <f>IF(M1711&lt;&gt;"", M1711/10, "")</f>
        <v/>
      </c>
      <c r="O1711" s="39">
        <f>M1711</f>
        <v/>
      </c>
      <c r="P1711" s="39">
        <f>IF(AND(M1711&lt;&gt;"", J1711&lt;&gt;""), M1711-J1711, "")</f>
        <v/>
      </c>
      <c r="Q1711" s="41" t="inlineStr">
        <is>
          <t>Matched</t>
        </is>
      </c>
      <c r="R1711" s="21" t="inlineStr">
        <is>
          <t>Deductions: Oil: ₹117,934, Bardana: ₹6,075, Moisture: ₹7,002</t>
        </is>
      </c>
    </row>
    <row r="1712">
      <c r="A1712" s="26" t="n">
        <v>1711</v>
      </c>
      <c r="B1712" s="27" t="inlineStr">
        <is>
          <t>Bhawani Trading Company</t>
        </is>
      </c>
      <c r="C1712" s="27" t="inlineStr">
        <is>
          <t>INWDMSD27/1697 / PO:0537</t>
        </is>
      </c>
      <c r="D1712" s="26" t="inlineStr">
        <is>
          <t>20-08-2026</t>
        </is>
      </c>
      <c r="E1712" s="32" t="n">
        <v>37.15</v>
      </c>
      <c r="F1712" s="33" t="n">
        <v>371.5</v>
      </c>
      <c r="G1712" s="34" t="n">
        <v>3138330</v>
      </c>
      <c r="H1712" s="34" t="n">
        <v>3138330</v>
      </c>
      <c r="I1712" s="34" t="n">
        <v>147118.019</v>
      </c>
      <c r="J1712" s="34">
        <f>IF(E1712&gt;0, (G1712-I1712)/E1712, "")</f>
        <v/>
      </c>
      <c r="K1712" s="34">
        <f>IF(F1712&gt;0, (G1712-I1712)/F1712, "")</f>
        <v/>
      </c>
      <c r="L1712" s="35" t="n">
        <v>40.32</v>
      </c>
      <c r="M1712" s="34">
        <f>IF(AND(ISNUMBER(L1712), L1712&gt;0), (J1712/L1712)*42, "")</f>
        <v/>
      </c>
      <c r="N1712" s="34">
        <f>IF(M1712&lt;&gt;"", M1712/10, "")</f>
        <v/>
      </c>
      <c r="O1712" s="34">
        <f>M1712</f>
        <v/>
      </c>
      <c r="P1712" s="34">
        <f>IF(AND(M1712&lt;&gt;"", J1712&lt;&gt;""), M1712-J1712, "")</f>
        <v/>
      </c>
      <c r="Q1712" s="41" t="inlineStr">
        <is>
          <t>Matched</t>
        </is>
      </c>
      <c r="R1712" s="27" t="inlineStr">
        <is>
          <t>Deductions: Oil: ₹125,533, Bardana: ₹8,090, Moisture: ₹6,590</t>
        </is>
      </c>
    </row>
    <row r="1713">
      <c r="A1713" s="20" t="n">
        <v>1712</v>
      </c>
      <c r="B1713" s="21" t="inlineStr">
        <is>
          <t>Bhawani Trading Company</t>
        </is>
      </c>
      <c r="C1713" s="21" t="inlineStr">
        <is>
          <t>INWDMSD27/1698 / PO:0537</t>
        </is>
      </c>
      <c r="D1713" s="20" t="inlineStr">
        <is>
          <t>20-08-2026</t>
        </is>
      </c>
      <c r="E1713" s="37" t="n">
        <v>30.36</v>
      </c>
      <c r="F1713" s="38" t="n">
        <v>303.6</v>
      </c>
      <c r="G1713" s="39" t="n">
        <v>2565420</v>
      </c>
      <c r="H1713" s="39" t="n">
        <v>2565420</v>
      </c>
      <c r="I1713" s="39" t="n">
        <v>139989.0894285713</v>
      </c>
      <c r="J1713" s="39">
        <f>IF(E1713&gt;0, (G1713-I1713)/E1713, "")</f>
        <v/>
      </c>
      <c r="K1713" s="39">
        <f>IF(F1713&gt;0, (G1713-I1713)/F1713, "")</f>
        <v/>
      </c>
      <c r="L1713" s="40" t="n">
        <v>40.13</v>
      </c>
      <c r="M1713" s="39">
        <f>IF(AND(ISNUMBER(L1713), L1713&gt;0), (J1713/L1713)*42, "")</f>
        <v/>
      </c>
      <c r="N1713" s="39">
        <f>IF(M1713&lt;&gt;"", M1713/10, "")</f>
        <v/>
      </c>
      <c r="O1713" s="39">
        <f>M1713</f>
        <v/>
      </c>
      <c r="P1713" s="39">
        <f>IF(AND(M1713&lt;&gt;"", J1713&lt;&gt;""), M1713-J1713, "")</f>
        <v/>
      </c>
      <c r="Q1713" s="41" t="inlineStr">
        <is>
          <t>Matched</t>
        </is>
      </c>
      <c r="R1713" s="21" t="inlineStr">
        <is>
          <t>Deductions: Oil: ₹114,222, Bardana: ₹5,500, Moisture: ₹9,749</t>
        </is>
      </c>
    </row>
    <row r="1714">
      <c r="A1714" s="26" t="n">
        <v>1713</v>
      </c>
      <c r="B1714" s="27" t="inlineStr">
        <is>
          <t>Shri Shyam Trading Company</t>
        </is>
      </c>
      <c r="C1714" s="27" t="inlineStr">
        <is>
          <t>INWDMSD27/1699 / PO:0535</t>
        </is>
      </c>
      <c r="D1714" s="26" t="inlineStr">
        <is>
          <t>20-08-2026</t>
        </is>
      </c>
      <c r="E1714" s="32" t="n">
        <v>9.940000000000001</v>
      </c>
      <c r="F1714" s="33" t="n">
        <v>99.40000000000001</v>
      </c>
      <c r="G1714" s="34" t="n">
        <v>837889.5</v>
      </c>
      <c r="H1714" s="34" t="n">
        <v>837889.5</v>
      </c>
      <c r="I1714" s="34" t="n">
        <v>51071.36000000004</v>
      </c>
      <c r="J1714" s="34">
        <f>IF(E1714&gt;0, (G1714-I1714)/E1714, "")</f>
        <v/>
      </c>
      <c r="K1714" s="34">
        <f>IF(F1714&gt;0, (G1714-I1714)/F1714, "")</f>
        <v/>
      </c>
      <c r="L1714" s="35" t="n">
        <v>39.48</v>
      </c>
      <c r="M1714" s="34">
        <f>IF(AND(ISNUMBER(L1714), L1714&gt;0), (J1714/L1714)*42, "")</f>
        <v/>
      </c>
      <c r="N1714" s="34">
        <f>IF(M1714&lt;&gt;"", M1714/10, "")</f>
        <v/>
      </c>
      <c r="O1714" s="34">
        <f>M1714</f>
        <v/>
      </c>
      <c r="P1714" s="34">
        <f>IF(AND(M1714&lt;&gt;"", J1714&lt;&gt;""), M1714-J1714, "")</f>
        <v/>
      </c>
      <c r="Q1714" s="41" t="inlineStr">
        <is>
          <t>Matched</t>
        </is>
      </c>
      <c r="R1714" s="27" t="inlineStr">
        <is>
          <t>Deductions: Oil: ₹51,071</t>
        </is>
      </c>
    </row>
    <row r="1715">
      <c r="A1715" s="20" t="n">
        <v>1714</v>
      </c>
      <c r="B1715" s="21" t="inlineStr">
        <is>
          <t>Shri Shyam Trading Company</t>
        </is>
      </c>
      <c r="C1715" s="21" t="inlineStr">
        <is>
          <t>INWDMSD27/1700 / PO:0535</t>
        </is>
      </c>
      <c r="D1715" s="20" t="inlineStr">
        <is>
          <t>20-08-2026</t>
        </is>
      </c>
      <c r="E1715" s="37" t="n">
        <v>8.620000000000001</v>
      </c>
      <c r="F1715" s="38" t="n">
        <v>86.2</v>
      </c>
      <c r="G1715" s="39" t="n">
        <v>729258.6</v>
      </c>
      <c r="H1715" s="39" t="n">
        <v>729258.6</v>
      </c>
      <c r="I1715" s="39" t="n">
        <v>42887.35099999998</v>
      </c>
      <c r="J1715" s="39">
        <f>IF(E1715&gt;0, (G1715-I1715)/E1715, "")</f>
        <v/>
      </c>
      <c r="K1715" s="39">
        <f>IF(F1715&gt;0, (G1715-I1715)/F1715, "")</f>
        <v/>
      </c>
      <c r="L1715" s="40" t="n">
        <v>39.53</v>
      </c>
      <c r="M1715" s="39">
        <f>IF(AND(ISNUMBER(L1715), L1715&gt;0), (J1715/L1715)*42, "")</f>
        <v/>
      </c>
      <c r="N1715" s="39">
        <f>IF(M1715&lt;&gt;"", M1715/10, "")</f>
        <v/>
      </c>
      <c r="O1715" s="39">
        <f>M1715</f>
        <v/>
      </c>
      <c r="P1715" s="39">
        <f>IF(AND(M1715&lt;&gt;"", J1715&lt;&gt;""), M1715-J1715, "")</f>
        <v/>
      </c>
      <c r="Q1715" s="41" t="inlineStr">
        <is>
          <t>Matched</t>
        </is>
      </c>
      <c r="R1715" s="21" t="inlineStr">
        <is>
          <t>Deductions: Oil: ₹42,887</t>
        </is>
      </c>
    </row>
    <row r="1716">
      <c r="A1716" s="26" t="n">
        <v>1715</v>
      </c>
      <c r="B1716" s="27" t="inlineStr">
        <is>
          <t>Shri Shyam Trading Company</t>
        </is>
      </c>
      <c r="C1716" s="27" t="inlineStr">
        <is>
          <t>INWDMSD27/1701 / PO:0535</t>
        </is>
      </c>
      <c r="D1716" s="26" t="inlineStr">
        <is>
          <t>20-08-2026</t>
        </is>
      </c>
      <c r="E1716" s="32" t="n">
        <v>8.68</v>
      </c>
      <c r="F1716" s="33" t="n">
        <v>86.8</v>
      </c>
      <c r="G1716" s="34" t="n">
        <v>730942.8</v>
      </c>
      <c r="H1716" s="34" t="n">
        <v>730942.8</v>
      </c>
      <c r="I1716" s="34" t="n">
        <v>42812.36400000002</v>
      </c>
      <c r="J1716" s="34">
        <f>IF(E1716&gt;0, (G1716-I1716)/E1716, "")</f>
        <v/>
      </c>
      <c r="K1716" s="34">
        <f>IF(F1716&gt;0, (G1716-I1716)/F1716, "")</f>
        <v/>
      </c>
      <c r="L1716" s="35" t="n">
        <v>39.54</v>
      </c>
      <c r="M1716" s="34">
        <f>IF(AND(ISNUMBER(L1716), L1716&gt;0), (J1716/L1716)*42, "")</f>
        <v/>
      </c>
      <c r="N1716" s="34">
        <f>IF(M1716&lt;&gt;"", M1716/10, "")</f>
        <v/>
      </c>
      <c r="O1716" s="34">
        <f>M1716</f>
        <v/>
      </c>
      <c r="P1716" s="34">
        <f>IF(AND(M1716&lt;&gt;"", J1716&lt;&gt;""), M1716-J1716, "")</f>
        <v/>
      </c>
      <c r="Q1716" s="41" t="inlineStr">
        <is>
          <t>Matched</t>
        </is>
      </c>
      <c r="R1716" s="27" t="inlineStr">
        <is>
          <t>Deductions: Oil: ₹42,812</t>
        </is>
      </c>
    </row>
    <row r="1717">
      <c r="A1717" s="20" t="n">
        <v>1716</v>
      </c>
      <c r="B1717" s="21" t="inlineStr">
        <is>
          <t>Kapil Agro Industries</t>
        </is>
      </c>
      <c r="C1717" s="21" t="inlineStr">
        <is>
          <t>INWDMSD27/1702 / PO:0541</t>
        </is>
      </c>
      <c r="D1717" s="20" t="inlineStr">
        <is>
          <t>21-08-2026</t>
        </is>
      </c>
      <c r="E1717" s="37" t="n">
        <v>17.01</v>
      </c>
      <c r="F1717" s="38" t="n">
        <v>170.1</v>
      </c>
      <c r="G1717" s="39" t="n">
        <v>1428000</v>
      </c>
      <c r="H1717" s="39" t="n">
        <v>1428000</v>
      </c>
      <c r="I1717" s="39" t="n">
        <v>44199.99999999991</v>
      </c>
      <c r="J1717" s="39">
        <f>IF(E1717&gt;0, (G1717-I1717)/E1717, "")</f>
        <v/>
      </c>
      <c r="K1717" s="39">
        <f>IF(F1717&gt;0, (G1717-I1717)/F1717, "")</f>
        <v/>
      </c>
      <c r="L1717" s="40" t="n">
        <v>40.7</v>
      </c>
      <c r="M1717" s="39">
        <f>IF(AND(ISNUMBER(L1717), L1717&gt;0), (J1717/L1717)*42, "")</f>
        <v/>
      </c>
      <c r="N1717" s="39">
        <f>IF(M1717&lt;&gt;"", M1717/10, "")</f>
        <v/>
      </c>
      <c r="O1717" s="39">
        <f>M1717</f>
        <v/>
      </c>
      <c r="P1717" s="39">
        <f>IF(AND(M1717&lt;&gt;"", J1717&lt;&gt;""), M1717-J1717, "")</f>
        <v/>
      </c>
      <c r="Q1717" s="41" t="inlineStr">
        <is>
          <t>Matched</t>
        </is>
      </c>
      <c r="R1717" s="21" t="inlineStr">
        <is>
          <t>Deductions: Oil: ₹44,200</t>
        </is>
      </c>
    </row>
    <row r="1718">
      <c r="A1718" s="26" t="n">
        <v>1717</v>
      </c>
      <c r="B1718" s="27" t="inlineStr">
        <is>
          <t>Kapil Agro Industries</t>
        </is>
      </c>
      <c r="C1718" s="27" t="inlineStr">
        <is>
          <t>INWDMSD27/1703 / PO:0541</t>
        </is>
      </c>
      <c r="D1718" s="26" t="inlineStr">
        <is>
          <t>21-08-2026</t>
        </is>
      </c>
      <c r="E1718" s="32" t="n">
        <v>16.68</v>
      </c>
      <c r="F1718" s="33" t="n">
        <v>166.8</v>
      </c>
      <c r="G1718" s="34" t="n">
        <v>1402800</v>
      </c>
      <c r="H1718" s="34" t="n">
        <v>1402800</v>
      </c>
      <c r="I1718" s="34" t="n">
        <v>55778.00000000006</v>
      </c>
      <c r="J1718" s="34">
        <f>IF(E1718&gt;0, (G1718-I1718)/E1718, "")</f>
        <v/>
      </c>
      <c r="K1718" s="34">
        <f>IF(F1718&gt;0, (G1718-I1718)/F1718, "")</f>
        <v/>
      </c>
      <c r="L1718" s="35" t="n">
        <v>40.33</v>
      </c>
      <c r="M1718" s="34">
        <f>IF(AND(ISNUMBER(L1718), L1718&gt;0), (J1718/L1718)*42, "")</f>
        <v/>
      </c>
      <c r="N1718" s="34">
        <f>IF(M1718&lt;&gt;"", M1718/10, "")</f>
        <v/>
      </c>
      <c r="O1718" s="34">
        <f>M1718</f>
        <v/>
      </c>
      <c r="P1718" s="34">
        <f>IF(AND(M1718&lt;&gt;"", J1718&lt;&gt;""), M1718-J1718, "")</f>
        <v/>
      </c>
      <c r="Q1718" s="41" t="inlineStr">
        <is>
          <t>Matched</t>
        </is>
      </c>
      <c r="R1718" s="27" t="inlineStr">
        <is>
          <t>Deductions: Oil: ₹55,778</t>
        </is>
      </c>
    </row>
    <row r="1719">
      <c r="A1719" s="20" t="n">
        <v>1718</v>
      </c>
      <c r="B1719" s="21" t="inlineStr">
        <is>
          <t>Kapil Agro Industries</t>
        </is>
      </c>
      <c r="C1719" s="21" t="inlineStr">
        <is>
          <t>INWDMSD27/1704 / PO:0541</t>
        </is>
      </c>
      <c r="D1719" s="20" t="inlineStr">
        <is>
          <t>21-08-2026</t>
        </is>
      </c>
      <c r="E1719" s="37" t="n">
        <v>16.69</v>
      </c>
      <c r="F1719" s="38" t="n">
        <v>166.9</v>
      </c>
      <c r="G1719" s="39" t="n">
        <v>1402800</v>
      </c>
      <c r="H1719" s="39" t="n">
        <v>1402800</v>
      </c>
      <c r="I1719" s="39" t="n">
        <v>79492.00000000009</v>
      </c>
      <c r="J1719" s="39">
        <f>IF(E1719&gt;0, (G1719-I1719)/E1719, "")</f>
        <v/>
      </c>
      <c r="K1719" s="39">
        <f>IF(F1719&gt;0, (G1719-I1719)/F1719, "")</f>
        <v/>
      </c>
      <c r="L1719" s="40" t="n">
        <v>39.62</v>
      </c>
      <c r="M1719" s="39">
        <f>IF(AND(ISNUMBER(L1719), L1719&gt;0), (J1719/L1719)*42, "")</f>
        <v/>
      </c>
      <c r="N1719" s="39">
        <f>IF(M1719&lt;&gt;"", M1719/10, "")</f>
        <v/>
      </c>
      <c r="O1719" s="39">
        <f>M1719</f>
        <v/>
      </c>
      <c r="P1719" s="39">
        <f>IF(AND(M1719&lt;&gt;"", J1719&lt;&gt;""), M1719-J1719, "")</f>
        <v/>
      </c>
      <c r="Q1719" s="41" t="inlineStr">
        <is>
          <t>Matched</t>
        </is>
      </c>
      <c r="R1719" s="21" t="inlineStr">
        <is>
          <t>Deductions: Oil: ₹79,492</t>
        </is>
      </c>
    </row>
    <row r="1720">
      <c r="A1720" s="26" t="n">
        <v>1719</v>
      </c>
      <c r="B1720" s="27" t="inlineStr">
        <is>
          <t>Shyam Lal Mukesh Kumar</t>
        </is>
      </c>
      <c r="C1720" s="27" t="inlineStr">
        <is>
          <t>INWDMSD27/1705 / PO:0540</t>
        </is>
      </c>
      <c r="D1720" s="26" t="inlineStr">
        <is>
          <t>21-08-2026</t>
        </is>
      </c>
      <c r="E1720" s="32" t="n">
        <v>25.41</v>
      </c>
      <c r="F1720" s="33" t="n">
        <v>254.1</v>
      </c>
      <c r="G1720" s="34" t="n">
        <v>2144550</v>
      </c>
      <c r="H1720" s="34" t="n">
        <v>2144550</v>
      </c>
      <c r="I1720" s="34" t="n">
        <v>63020.9357142858</v>
      </c>
      <c r="J1720" s="34">
        <f>IF(E1720&gt;0, (G1720-I1720)/E1720, "")</f>
        <v/>
      </c>
      <c r="K1720" s="34">
        <f>IF(F1720&gt;0, (G1720-I1720)/F1720, "")</f>
        <v/>
      </c>
      <c r="L1720" s="35" t="n">
        <v>40.83</v>
      </c>
      <c r="M1720" s="34">
        <f>IF(AND(ISNUMBER(L1720), L1720&gt;0), (J1720/L1720)*42, "")</f>
        <v/>
      </c>
      <c r="N1720" s="34">
        <f>IF(M1720&lt;&gt;"", M1720/10, "")</f>
        <v/>
      </c>
      <c r="O1720" s="34">
        <f>M1720</f>
        <v/>
      </c>
      <c r="P1720" s="34">
        <f>IF(AND(M1720&lt;&gt;"", J1720&lt;&gt;""), M1720-J1720, "")</f>
        <v/>
      </c>
      <c r="Q1720" s="41" t="inlineStr">
        <is>
          <t>Matched</t>
        </is>
      </c>
      <c r="R1720" s="27" t="inlineStr">
        <is>
          <t>Deductions: Oil: ₹59,741, Shortage: ₹3,280</t>
        </is>
      </c>
    </row>
    <row r="1721">
      <c r="A1721" s="20" t="n">
        <v>1720</v>
      </c>
      <c r="B1721" s="21" t="inlineStr">
        <is>
          <t>Bhawani Trading Company</t>
        </is>
      </c>
      <c r="C1721" s="21" t="inlineStr">
        <is>
          <t>INWDMSD27/1706 / PO:0539</t>
        </is>
      </c>
      <c r="D1721" s="20" t="inlineStr">
        <is>
          <t>21-08-2026</t>
        </is>
      </c>
      <c r="E1721" s="37" t="n">
        <v>34.91</v>
      </c>
      <c r="F1721" s="38" t="n">
        <v>349.1</v>
      </c>
      <c r="G1721" s="39" t="n">
        <v>2945316</v>
      </c>
      <c r="H1721" s="39" t="n">
        <v>2945316</v>
      </c>
      <c r="I1721" s="39" t="n">
        <v>257429.0380571426</v>
      </c>
      <c r="J1721" s="39">
        <f>IF(E1721&gt;0, (G1721-I1721)/E1721, "")</f>
        <v/>
      </c>
      <c r="K1721" s="39">
        <f>IF(F1721&gt;0, (G1721-I1721)/F1721, "")</f>
        <v/>
      </c>
      <c r="L1721" s="40" t="n">
        <v>39.14</v>
      </c>
      <c r="M1721" s="39">
        <f>IF(AND(ISNUMBER(L1721), L1721&gt;0), (J1721/L1721)*42, "")</f>
        <v/>
      </c>
      <c r="N1721" s="39">
        <f>IF(M1721&lt;&gt;"", M1721/10, "")</f>
        <v/>
      </c>
      <c r="O1721" s="39">
        <f>M1721</f>
        <v/>
      </c>
      <c r="P1721" s="39">
        <f>IF(AND(M1721&lt;&gt;"", J1721&lt;&gt;""), M1721-J1721, "")</f>
        <v/>
      </c>
      <c r="Q1721" s="41" t="inlineStr">
        <is>
          <t>Matched</t>
        </is>
      </c>
      <c r="R1721" s="21" t="inlineStr">
        <is>
          <t>Deductions: Oil: ₹208,977, Shortage: ₹5,894, Bardana: ₹6,625, Moisture: ₹23,563</t>
        </is>
      </c>
    </row>
    <row r="1722">
      <c r="A1722" s="26" t="n">
        <v>1721</v>
      </c>
      <c r="B1722" s="27" t="inlineStr">
        <is>
          <t>Kapil Agro Industries</t>
        </is>
      </c>
      <c r="C1722" s="27" t="inlineStr">
        <is>
          <t>INWDMSD27/1707 / PO:0541</t>
        </is>
      </c>
      <c r="D1722" s="26" t="inlineStr">
        <is>
          <t>21-08-2026</t>
        </is>
      </c>
      <c r="E1722" s="32" t="n">
        <v>16.67</v>
      </c>
      <c r="F1722" s="33" t="n">
        <v>166.7</v>
      </c>
      <c r="G1722" s="34" t="n">
        <v>1401960</v>
      </c>
      <c r="H1722" s="34" t="n">
        <v>1401960</v>
      </c>
      <c r="I1722" s="34" t="n">
        <v>51405.19999999997</v>
      </c>
      <c r="J1722" s="34">
        <f>IF(E1722&gt;0, (G1722-I1722)/E1722, "")</f>
        <v/>
      </c>
      <c r="K1722" s="34">
        <f>IF(F1722&gt;0, (G1722-I1722)/F1722, "")</f>
        <v/>
      </c>
      <c r="L1722" s="35" t="n">
        <v>40.46</v>
      </c>
      <c r="M1722" s="34">
        <f>IF(AND(ISNUMBER(L1722), L1722&gt;0), (J1722/L1722)*42, "")</f>
        <v/>
      </c>
      <c r="N1722" s="34">
        <f>IF(M1722&lt;&gt;"", M1722/10, "")</f>
        <v/>
      </c>
      <c r="O1722" s="34">
        <f>M1722</f>
        <v/>
      </c>
      <c r="P1722" s="34">
        <f>IF(AND(M1722&lt;&gt;"", J1722&lt;&gt;""), M1722-J1722, "")</f>
        <v/>
      </c>
      <c r="Q1722" s="41" t="inlineStr">
        <is>
          <t>Matched</t>
        </is>
      </c>
      <c r="R1722" s="27" t="inlineStr">
        <is>
          <t>Deductions: Oil: ₹51,405</t>
        </is>
      </c>
    </row>
    <row r="1723">
      <c r="A1723" s="20" t="n">
        <v>1722</v>
      </c>
      <c r="B1723" s="21" t="inlineStr">
        <is>
          <t>Cargill India Private Limited</t>
        </is>
      </c>
      <c r="C1723" s="21" t="inlineStr">
        <is>
          <t>INWDMSD27/1708 / PO:0536</t>
        </is>
      </c>
      <c r="D1723" s="20" t="inlineStr">
        <is>
          <t>21-08-2026</t>
        </is>
      </c>
      <c r="E1723" s="37" t="n">
        <v>10.29</v>
      </c>
      <c r="F1723" s="38" t="n">
        <v>102.9</v>
      </c>
      <c r="G1723" s="39" t="n">
        <v>829955</v>
      </c>
      <c r="H1723" s="39" t="n">
        <v>829955</v>
      </c>
      <c r="I1723" s="39" t="n">
        <v>0</v>
      </c>
      <c r="J1723" s="39">
        <f>IF(E1723&gt;0, (G1723-I1723)/E1723, "")</f>
        <v/>
      </c>
      <c r="K1723" s="39">
        <f>IF(F1723&gt;0, (G1723-I1723)/F1723, "")</f>
        <v/>
      </c>
      <c r="L1723" s="40" t="n">
        <v>40.6</v>
      </c>
      <c r="M1723" s="39">
        <f>IF(AND(ISNUMBER(L1723), L1723&gt;0), (J1723/L1723)*42, "")</f>
        <v/>
      </c>
      <c r="N1723" s="39">
        <f>IF(M1723&lt;&gt;"", M1723/10, "")</f>
        <v/>
      </c>
      <c r="O1723" s="39">
        <f>M1723</f>
        <v/>
      </c>
      <c r="P1723" s="39">
        <f>IF(AND(M1723&lt;&gt;"", J1723&lt;&gt;""), M1723-J1723, "")</f>
        <v/>
      </c>
      <c r="Q1723" s="41" t="inlineStr">
        <is>
          <t>Matched</t>
        </is>
      </c>
      <c r="R1723" s="21" t="inlineStr">
        <is>
          <t>Fully reconciled &amp; verified</t>
        </is>
      </c>
    </row>
    <row r="1724">
      <c r="A1724" s="26" t="n">
        <v>1723</v>
      </c>
      <c r="B1724" s="27" t="inlineStr">
        <is>
          <t>Cargill India Private Limited</t>
        </is>
      </c>
      <c r="C1724" s="27" t="inlineStr">
        <is>
          <t>INWDMSD27/1709 / PO:0536</t>
        </is>
      </c>
      <c r="D1724" s="26" t="inlineStr">
        <is>
          <t>21-08-2026</t>
        </is>
      </c>
      <c r="E1724" s="32" t="n">
        <v>10.22</v>
      </c>
      <c r="F1724" s="33" t="n">
        <v>102.2</v>
      </c>
      <c r="G1724" s="34" t="n">
        <v>823515</v>
      </c>
      <c r="H1724" s="34" t="n">
        <v>823515</v>
      </c>
      <c r="I1724" s="34" t="n">
        <v>0</v>
      </c>
      <c r="J1724" s="34">
        <f>IF(E1724&gt;0, (G1724-I1724)/E1724, "")</f>
        <v/>
      </c>
      <c r="K1724" s="34">
        <f>IF(F1724&gt;0, (G1724-I1724)/F1724, "")</f>
        <v/>
      </c>
      <c r="L1724" s="35" t="n">
        <v>40.46</v>
      </c>
      <c r="M1724" s="34">
        <f>IF(AND(ISNUMBER(L1724), L1724&gt;0), (J1724/L1724)*42, "")</f>
        <v/>
      </c>
      <c r="N1724" s="34">
        <f>IF(M1724&lt;&gt;"", M1724/10, "")</f>
        <v/>
      </c>
      <c r="O1724" s="34">
        <f>M1724</f>
        <v/>
      </c>
      <c r="P1724" s="34">
        <f>IF(AND(M1724&lt;&gt;"", J1724&lt;&gt;""), M1724-J1724, "")</f>
        <v/>
      </c>
      <c r="Q1724" s="41" t="inlineStr">
        <is>
          <t>Matched</t>
        </is>
      </c>
      <c r="R1724" s="27" t="inlineStr">
        <is>
          <t>Fully reconciled &amp; verified</t>
        </is>
      </c>
    </row>
    <row r="1725">
      <c r="A1725" s="20" t="n">
        <v>1724</v>
      </c>
      <c r="B1725" s="21" t="inlineStr">
        <is>
          <t>Cargill India Private Limited</t>
        </is>
      </c>
      <c r="C1725" s="21" t="inlineStr">
        <is>
          <t>INWDMSD27/1710 / PO:0536</t>
        </is>
      </c>
      <c r="D1725" s="20" t="inlineStr">
        <is>
          <t>21-08-2026</t>
        </is>
      </c>
      <c r="E1725" s="37" t="n">
        <v>10.21</v>
      </c>
      <c r="F1725" s="38" t="n">
        <v>102.1</v>
      </c>
      <c r="G1725" s="39" t="n">
        <v>823515</v>
      </c>
      <c r="H1725" s="39" t="n">
        <v>823515</v>
      </c>
      <c r="I1725" s="39" t="n">
        <v>0</v>
      </c>
      <c r="J1725" s="39">
        <f>IF(E1725&gt;0, (G1725-I1725)/E1725, "")</f>
        <v/>
      </c>
      <c r="K1725" s="39">
        <f>IF(F1725&gt;0, (G1725-I1725)/F1725, "")</f>
        <v/>
      </c>
      <c r="L1725" s="40" t="n">
        <v>40.68</v>
      </c>
      <c r="M1725" s="39">
        <f>IF(AND(ISNUMBER(L1725), L1725&gt;0), (J1725/L1725)*42, "")</f>
        <v/>
      </c>
      <c r="N1725" s="39">
        <f>IF(M1725&lt;&gt;"", M1725/10, "")</f>
        <v/>
      </c>
      <c r="O1725" s="39">
        <f>M1725</f>
        <v/>
      </c>
      <c r="P1725" s="39">
        <f>IF(AND(M1725&lt;&gt;"", J1725&lt;&gt;""), M1725-J1725, "")</f>
        <v/>
      </c>
      <c r="Q1725" s="41" t="inlineStr">
        <is>
          <t>Matched</t>
        </is>
      </c>
      <c r="R1725" s="21" t="inlineStr">
        <is>
          <t>Fully reconciled &amp; verified</t>
        </is>
      </c>
    </row>
    <row r="1726">
      <c r="A1726" s="26" t="n">
        <v>1725</v>
      </c>
      <c r="B1726" s="27" t="inlineStr">
        <is>
          <t>Cargill India Private Limited</t>
        </is>
      </c>
      <c r="C1726" s="27" t="inlineStr">
        <is>
          <t>INWDMSD27/1711 / PO:0536</t>
        </is>
      </c>
      <c r="D1726" s="26" t="inlineStr">
        <is>
          <t>21-08-2026</t>
        </is>
      </c>
      <c r="E1726" s="32" t="n">
        <v>10.23</v>
      </c>
      <c r="F1726" s="33" t="n">
        <v>102.3</v>
      </c>
      <c r="G1726" s="34" t="n">
        <v>825125</v>
      </c>
      <c r="H1726" s="34" t="n">
        <v>825125</v>
      </c>
      <c r="I1726" s="34" t="n">
        <v>0</v>
      </c>
      <c r="J1726" s="34">
        <f>IF(E1726&gt;0, (G1726-I1726)/E1726, "")</f>
        <v/>
      </c>
      <c r="K1726" s="34">
        <f>IF(F1726&gt;0, (G1726-I1726)/F1726, "")</f>
        <v/>
      </c>
      <c r="L1726" s="35" t="n">
        <v>40.15</v>
      </c>
      <c r="M1726" s="34">
        <f>IF(AND(ISNUMBER(L1726), L1726&gt;0), (J1726/L1726)*42, "")</f>
        <v/>
      </c>
      <c r="N1726" s="34">
        <f>IF(M1726&lt;&gt;"", M1726/10, "")</f>
        <v/>
      </c>
      <c r="O1726" s="34">
        <f>M1726</f>
        <v/>
      </c>
      <c r="P1726" s="34">
        <f>IF(AND(M1726&lt;&gt;"", J1726&lt;&gt;""), M1726-J1726, "")</f>
        <v/>
      </c>
      <c r="Q1726" s="41" t="inlineStr">
        <is>
          <t>Matched</t>
        </is>
      </c>
      <c r="R1726" s="27" t="inlineStr">
        <is>
          <t>Fully reconciled &amp; verified</t>
        </is>
      </c>
    </row>
    <row r="1727">
      <c r="A1727" s="20" t="n">
        <v>1726</v>
      </c>
      <c r="B1727" s="21" t="inlineStr">
        <is>
          <t>Cargill India Private Limited</t>
        </is>
      </c>
      <c r="C1727" s="21" t="inlineStr">
        <is>
          <t>INWDMSD27/1712 / PO:0536</t>
        </is>
      </c>
      <c r="D1727" s="20" t="inlineStr">
        <is>
          <t>21-08-2026</t>
        </is>
      </c>
      <c r="E1727" s="37" t="n">
        <v>10.32</v>
      </c>
      <c r="F1727" s="38" t="n">
        <v>103.2</v>
      </c>
      <c r="G1727" s="39" t="n">
        <v>832370</v>
      </c>
      <c r="H1727" s="39" t="n">
        <v>832370</v>
      </c>
      <c r="I1727" s="39" t="n">
        <v>0</v>
      </c>
      <c r="J1727" s="39">
        <f>IF(E1727&gt;0, (G1727-I1727)/E1727, "")</f>
        <v/>
      </c>
      <c r="K1727" s="39">
        <f>IF(F1727&gt;0, (G1727-I1727)/F1727, "")</f>
        <v/>
      </c>
      <c r="L1727" s="40" t="n">
        <v>40.6</v>
      </c>
      <c r="M1727" s="39">
        <f>IF(AND(ISNUMBER(L1727), L1727&gt;0), (J1727/L1727)*42, "")</f>
        <v/>
      </c>
      <c r="N1727" s="39">
        <f>IF(M1727&lt;&gt;"", M1727/10, "")</f>
        <v/>
      </c>
      <c r="O1727" s="39">
        <f>M1727</f>
        <v/>
      </c>
      <c r="P1727" s="39">
        <f>IF(AND(M1727&lt;&gt;"", J1727&lt;&gt;""), M1727-J1727, "")</f>
        <v/>
      </c>
      <c r="Q1727" s="41" t="inlineStr">
        <is>
          <t>Matched</t>
        </is>
      </c>
      <c r="R1727" s="21" t="inlineStr">
        <is>
          <t>Fully reconciled &amp; verified</t>
        </is>
      </c>
    </row>
    <row r="1728">
      <c r="A1728" s="26" t="n">
        <v>1727</v>
      </c>
      <c r="B1728" s="27" t="inlineStr">
        <is>
          <t>Cargill India Private Limited</t>
        </is>
      </c>
      <c r="C1728" s="27" t="inlineStr">
        <is>
          <t>INWDMSD27/1713 / PO:0536</t>
        </is>
      </c>
      <c r="D1728" s="26" t="inlineStr">
        <is>
          <t>21-08-2026</t>
        </is>
      </c>
      <c r="E1728" s="32" t="n">
        <v>10.26</v>
      </c>
      <c r="F1728" s="33" t="n">
        <v>102.6</v>
      </c>
      <c r="G1728" s="34" t="n">
        <v>827540</v>
      </c>
      <c r="H1728" s="34" t="n">
        <v>827540</v>
      </c>
      <c r="I1728" s="34" t="n">
        <v>0</v>
      </c>
      <c r="J1728" s="34">
        <f>IF(E1728&gt;0, (G1728-I1728)/E1728, "")</f>
        <v/>
      </c>
      <c r="K1728" s="34">
        <f>IF(F1728&gt;0, (G1728-I1728)/F1728, "")</f>
        <v/>
      </c>
      <c r="L1728" s="35" t="n">
        <v>39.9</v>
      </c>
      <c r="M1728" s="34">
        <f>IF(AND(ISNUMBER(L1728), L1728&gt;0), (J1728/L1728)*42, "")</f>
        <v/>
      </c>
      <c r="N1728" s="34">
        <f>IF(M1728&lt;&gt;"", M1728/10, "")</f>
        <v/>
      </c>
      <c r="O1728" s="34">
        <f>M1728</f>
        <v/>
      </c>
      <c r="P1728" s="34">
        <f>IF(AND(M1728&lt;&gt;"", J1728&lt;&gt;""), M1728-J1728, "")</f>
        <v/>
      </c>
      <c r="Q1728" s="41" t="inlineStr">
        <is>
          <t>Matched</t>
        </is>
      </c>
      <c r="R1728" s="27" t="inlineStr">
        <is>
          <t>Fully reconciled &amp; verified</t>
        </is>
      </c>
    </row>
    <row r="1729">
      <c r="A1729" s="20" t="n">
        <v>1728</v>
      </c>
      <c r="B1729" s="21" t="inlineStr">
        <is>
          <t>Cargill India Private Limited</t>
        </is>
      </c>
      <c r="C1729" s="21" t="inlineStr">
        <is>
          <t>INWDMSD27/1714 / PO:0536</t>
        </is>
      </c>
      <c r="D1729" s="20" t="inlineStr">
        <is>
          <t>21-08-2026</t>
        </is>
      </c>
      <c r="E1729" s="37" t="n">
        <v>10.28</v>
      </c>
      <c r="F1729" s="38" t="n">
        <v>102.8</v>
      </c>
      <c r="G1729" s="39" t="n">
        <v>829150</v>
      </c>
      <c r="H1729" s="39" t="n">
        <v>829150</v>
      </c>
      <c r="I1729" s="39" t="n">
        <v>0</v>
      </c>
      <c r="J1729" s="39">
        <f>IF(E1729&gt;0, (G1729-I1729)/E1729, "")</f>
        <v/>
      </c>
      <c r="K1729" s="39">
        <f>IF(F1729&gt;0, (G1729-I1729)/F1729, "")</f>
        <v/>
      </c>
      <c r="L1729" s="40" t="n">
        <v>39.87</v>
      </c>
      <c r="M1729" s="39">
        <f>IF(AND(ISNUMBER(L1729), L1729&gt;0), (J1729/L1729)*42, "")</f>
        <v/>
      </c>
      <c r="N1729" s="39">
        <f>IF(M1729&lt;&gt;"", M1729/10, "")</f>
        <v/>
      </c>
      <c r="O1729" s="39">
        <f>M1729</f>
        <v/>
      </c>
      <c r="P1729" s="39">
        <f>IF(AND(M1729&lt;&gt;"", J1729&lt;&gt;""), M1729-J1729, "")</f>
        <v/>
      </c>
      <c r="Q1729" s="41" t="inlineStr">
        <is>
          <t>Matched</t>
        </is>
      </c>
      <c r="R1729" s="21" t="inlineStr">
        <is>
          <t>Fully reconciled &amp; verified</t>
        </is>
      </c>
    </row>
    <row r="1730">
      <c r="A1730" s="26" t="n">
        <v>1729</v>
      </c>
      <c r="B1730" s="27" t="inlineStr">
        <is>
          <t>Cargill India Private Limited</t>
        </is>
      </c>
      <c r="C1730" s="27" t="inlineStr">
        <is>
          <t>INWDMSD27/1715 / PO:0536</t>
        </is>
      </c>
      <c r="D1730" s="26" t="inlineStr">
        <is>
          <t>21-08-2026</t>
        </is>
      </c>
      <c r="E1730" s="32" t="n">
        <v>10.13</v>
      </c>
      <c r="F1730" s="33" t="n">
        <v>101.3</v>
      </c>
      <c r="G1730" s="34" t="n">
        <v>816270</v>
      </c>
      <c r="H1730" s="34" t="n">
        <v>816270</v>
      </c>
      <c r="I1730" s="34" t="n">
        <v>0</v>
      </c>
      <c r="J1730" s="34">
        <f>IF(E1730&gt;0, (G1730-I1730)/E1730, "")</f>
        <v/>
      </c>
      <c r="K1730" s="34">
        <f>IF(F1730&gt;0, (G1730-I1730)/F1730, "")</f>
        <v/>
      </c>
      <c r="L1730" s="35" t="n">
        <v>40.19</v>
      </c>
      <c r="M1730" s="34">
        <f>IF(AND(ISNUMBER(L1730), L1730&gt;0), (J1730/L1730)*42, "")</f>
        <v/>
      </c>
      <c r="N1730" s="34">
        <f>IF(M1730&lt;&gt;"", M1730/10, "")</f>
        <v/>
      </c>
      <c r="O1730" s="34">
        <f>M1730</f>
        <v/>
      </c>
      <c r="P1730" s="34">
        <f>IF(AND(M1730&lt;&gt;"", J1730&lt;&gt;""), M1730-J1730, "")</f>
        <v/>
      </c>
      <c r="Q1730" s="41" t="inlineStr">
        <is>
          <t>Matched</t>
        </is>
      </c>
      <c r="R1730" s="27" t="inlineStr">
        <is>
          <t>Fully reconciled &amp; verified</t>
        </is>
      </c>
    </row>
    <row r="1731">
      <c r="A1731" s="20" t="n">
        <v>1730</v>
      </c>
      <c r="B1731" s="21" t="inlineStr">
        <is>
          <t>Cargill India Private Limited</t>
        </is>
      </c>
      <c r="C1731" s="21" t="inlineStr">
        <is>
          <t>INWDMSD27/1716 / PO:0536</t>
        </is>
      </c>
      <c r="D1731" s="20" t="inlineStr">
        <is>
          <t>22-08-2026</t>
        </is>
      </c>
      <c r="E1731" s="37" t="n">
        <v>10.27</v>
      </c>
      <c r="F1731" s="38" t="n">
        <v>102.7</v>
      </c>
      <c r="G1731" s="39" t="n">
        <v>828345</v>
      </c>
      <c r="H1731" s="39" t="n">
        <v>828345</v>
      </c>
      <c r="I1731" s="39" t="n">
        <v>2910.120451693864</v>
      </c>
      <c r="J1731" s="39">
        <f>IF(E1731&gt;0, (G1731-I1731)/E1731, "")</f>
        <v/>
      </c>
      <c r="K1731" s="39">
        <f>IF(F1731&gt;0, (G1731-I1731)/F1731, "")</f>
        <v/>
      </c>
      <c r="L1731" s="40" t="n">
        <v>39.71</v>
      </c>
      <c r="M1731" s="39">
        <f>IF(AND(ISNUMBER(L1731), L1731&gt;0), (J1731/L1731)*42, "")</f>
        <v/>
      </c>
      <c r="N1731" s="39">
        <f>IF(M1731&lt;&gt;"", M1731/10, "")</f>
        <v/>
      </c>
      <c r="O1731" s="39">
        <f>M1731</f>
        <v/>
      </c>
      <c r="P1731" s="39">
        <f>IF(AND(M1731&lt;&gt;"", J1731&lt;&gt;""), M1731-J1731, "")</f>
        <v/>
      </c>
      <c r="Q1731" s="41" t="inlineStr">
        <is>
          <t>Matched</t>
        </is>
      </c>
      <c r="R1731" s="21" t="inlineStr">
        <is>
          <t>Deductions: Oil: ₹2,910</t>
        </is>
      </c>
    </row>
    <row r="1732">
      <c r="A1732" s="26" t="n">
        <v>1731</v>
      </c>
      <c r="B1732" s="27" t="inlineStr">
        <is>
          <t>Cargill India Private Limited</t>
        </is>
      </c>
      <c r="C1732" s="27" t="inlineStr">
        <is>
          <t>INWDMSD27/1717 / PO:0536</t>
        </is>
      </c>
      <c r="D1732" s="26" t="inlineStr">
        <is>
          <t>22-08-2026</t>
        </is>
      </c>
      <c r="E1732" s="32" t="n">
        <v>10.29</v>
      </c>
      <c r="F1732" s="33" t="n">
        <v>102.9</v>
      </c>
      <c r="G1732" s="34" t="n">
        <v>829955</v>
      </c>
      <c r="H1732" s="34" t="n">
        <v>829955</v>
      </c>
      <c r="I1732" s="34" t="n">
        <v>0</v>
      </c>
      <c r="J1732" s="34">
        <f>IF(E1732&gt;0, (G1732-I1732)/E1732, "")</f>
        <v/>
      </c>
      <c r="K1732" s="34">
        <f>IF(F1732&gt;0, (G1732-I1732)/F1732, "")</f>
        <v/>
      </c>
      <c r="L1732" s="35" t="n">
        <v>40.88</v>
      </c>
      <c r="M1732" s="34">
        <f>IF(AND(ISNUMBER(L1732), L1732&gt;0), (J1732/L1732)*42, "")</f>
        <v/>
      </c>
      <c r="N1732" s="34">
        <f>IF(M1732&lt;&gt;"", M1732/10, "")</f>
        <v/>
      </c>
      <c r="O1732" s="34">
        <f>M1732</f>
        <v/>
      </c>
      <c r="P1732" s="34">
        <f>IF(AND(M1732&lt;&gt;"", J1732&lt;&gt;""), M1732-J1732, "")</f>
        <v/>
      </c>
      <c r="Q1732" s="41" t="inlineStr">
        <is>
          <t>Matched</t>
        </is>
      </c>
      <c r="R1732" s="27" t="inlineStr">
        <is>
          <t>Fully reconciled &amp; verified</t>
        </is>
      </c>
    </row>
    <row r="1733">
      <c r="A1733" s="20" t="n">
        <v>1732</v>
      </c>
      <c r="B1733" s="21" t="inlineStr">
        <is>
          <t>Cargill India Private Limited</t>
        </is>
      </c>
      <c r="C1733" s="21" t="inlineStr">
        <is>
          <t>INWDMSD27/1718 / PO:0536</t>
        </is>
      </c>
      <c r="D1733" s="20" t="inlineStr">
        <is>
          <t>22-08-2026</t>
        </is>
      </c>
      <c r="E1733" s="37" t="n">
        <v>10.26</v>
      </c>
      <c r="F1733" s="38" t="n">
        <v>102.6</v>
      </c>
      <c r="G1733" s="39" t="n">
        <v>827540</v>
      </c>
      <c r="H1733" s="39" t="n">
        <v>827540</v>
      </c>
      <c r="I1733" s="39" t="n">
        <v>0</v>
      </c>
      <c r="J1733" s="39">
        <f>IF(E1733&gt;0, (G1733-I1733)/E1733, "")</f>
        <v/>
      </c>
      <c r="K1733" s="39">
        <f>IF(F1733&gt;0, (G1733-I1733)/F1733, "")</f>
        <v/>
      </c>
      <c r="L1733" s="40" t="n">
        <v>40.15</v>
      </c>
      <c r="M1733" s="39">
        <f>IF(AND(ISNUMBER(L1733), L1733&gt;0), (J1733/L1733)*42, "")</f>
        <v/>
      </c>
      <c r="N1733" s="39">
        <f>IF(M1733&lt;&gt;"", M1733/10, "")</f>
        <v/>
      </c>
      <c r="O1733" s="39">
        <f>M1733</f>
        <v/>
      </c>
      <c r="P1733" s="39">
        <f>IF(AND(M1733&lt;&gt;"", J1733&lt;&gt;""), M1733-J1733, "")</f>
        <v/>
      </c>
      <c r="Q1733" s="41" t="inlineStr">
        <is>
          <t>Matched</t>
        </is>
      </c>
      <c r="R1733" s="21" t="inlineStr">
        <is>
          <t>Fully reconciled &amp; verified</t>
        </is>
      </c>
    </row>
    <row r="1734">
      <c r="A1734" s="26" t="n">
        <v>1733</v>
      </c>
      <c r="B1734" s="27" t="inlineStr">
        <is>
          <t>Cargill India Private Limited</t>
        </is>
      </c>
      <c r="C1734" s="27" t="inlineStr">
        <is>
          <t>INWDMSD27/1719 / PO:0536</t>
        </is>
      </c>
      <c r="D1734" s="26" t="inlineStr">
        <is>
          <t>22-08-2026</t>
        </is>
      </c>
      <c r="E1734" s="32" t="n">
        <v>10.18</v>
      </c>
      <c r="F1734" s="33" t="n">
        <v>101.8</v>
      </c>
      <c r="G1734" s="34" t="n">
        <v>821100</v>
      </c>
      <c r="H1734" s="34" t="n">
        <v>821100</v>
      </c>
      <c r="I1734" s="34" t="n">
        <v>0</v>
      </c>
      <c r="J1734" s="34">
        <f>IF(E1734&gt;0, (G1734-I1734)/E1734, "")</f>
        <v/>
      </c>
      <c r="K1734" s="34">
        <f>IF(F1734&gt;0, (G1734-I1734)/F1734, "")</f>
        <v/>
      </c>
      <c r="L1734" s="35" t="n">
        <v>40.03</v>
      </c>
      <c r="M1734" s="34">
        <f>IF(AND(ISNUMBER(L1734), L1734&gt;0), (J1734/L1734)*42, "")</f>
        <v/>
      </c>
      <c r="N1734" s="34">
        <f>IF(M1734&lt;&gt;"", M1734/10, "")</f>
        <v/>
      </c>
      <c r="O1734" s="34">
        <f>M1734</f>
        <v/>
      </c>
      <c r="P1734" s="34">
        <f>IF(AND(M1734&lt;&gt;"", J1734&lt;&gt;""), M1734-J1734, "")</f>
        <v/>
      </c>
      <c r="Q1734" s="41" t="inlineStr">
        <is>
          <t>Matched</t>
        </is>
      </c>
      <c r="R1734" s="27" t="inlineStr">
        <is>
          <t>Fully reconciled &amp; verified</t>
        </is>
      </c>
    </row>
    <row r="1735">
      <c r="A1735" s="20" t="n">
        <v>1734</v>
      </c>
      <c r="B1735" s="21" t="inlineStr">
        <is>
          <t>Cargill India Private Limited</t>
        </is>
      </c>
      <c r="C1735" s="21" t="inlineStr">
        <is>
          <t>INWDMSD27/1720 / PO:0536</t>
        </is>
      </c>
      <c r="D1735" s="20" t="inlineStr">
        <is>
          <t>22-08-2026</t>
        </is>
      </c>
      <c r="E1735" s="37" t="n">
        <v>10.22</v>
      </c>
      <c r="F1735" s="38" t="n">
        <v>102.2</v>
      </c>
      <c r="G1735" s="39" t="n">
        <v>823515</v>
      </c>
      <c r="H1735" s="39" t="n">
        <v>823515</v>
      </c>
      <c r="I1735" s="39" t="n">
        <v>0</v>
      </c>
      <c r="J1735" s="39">
        <f>IF(E1735&gt;0, (G1735-I1735)/E1735, "")</f>
        <v/>
      </c>
      <c r="K1735" s="39">
        <f>IF(F1735&gt;0, (G1735-I1735)/F1735, "")</f>
        <v/>
      </c>
      <c r="L1735" s="40" t="n">
        <v>40.18</v>
      </c>
      <c r="M1735" s="39">
        <f>IF(AND(ISNUMBER(L1735), L1735&gt;0), (J1735/L1735)*42, "")</f>
        <v/>
      </c>
      <c r="N1735" s="39">
        <f>IF(M1735&lt;&gt;"", M1735/10, "")</f>
        <v/>
      </c>
      <c r="O1735" s="39">
        <f>M1735</f>
        <v/>
      </c>
      <c r="P1735" s="39">
        <f>IF(AND(M1735&lt;&gt;"", J1735&lt;&gt;""), M1735-J1735, "")</f>
        <v/>
      </c>
      <c r="Q1735" s="41" t="inlineStr">
        <is>
          <t>Matched</t>
        </is>
      </c>
      <c r="R1735" s="21" t="inlineStr">
        <is>
          <t>Fully reconciled &amp; verified</t>
        </is>
      </c>
    </row>
    <row r="1736">
      <c r="A1736" s="26" t="n">
        <v>1735</v>
      </c>
      <c r="B1736" s="27" t="inlineStr">
        <is>
          <t>Cargill India Private Limited</t>
        </is>
      </c>
      <c r="C1736" s="27" t="inlineStr">
        <is>
          <t>INWDMSD27/1721 / PO:0536</t>
        </is>
      </c>
      <c r="D1736" s="26" t="inlineStr">
        <is>
          <t>22-08-2026</t>
        </is>
      </c>
      <c r="E1736" s="32" t="n">
        <v>10.14</v>
      </c>
      <c r="F1736" s="33" t="n">
        <v>101.4</v>
      </c>
      <c r="G1736" s="34" t="n">
        <v>817075</v>
      </c>
      <c r="H1736" s="34" t="n">
        <v>817075</v>
      </c>
      <c r="I1736" s="34" t="n">
        <v>0</v>
      </c>
      <c r="J1736" s="34">
        <f>IF(E1736&gt;0, (G1736-I1736)/E1736, "")</f>
        <v/>
      </c>
      <c r="K1736" s="34">
        <f>IF(F1736&gt;0, (G1736-I1736)/F1736, "")</f>
        <v/>
      </c>
      <c r="L1736" s="35" t="n">
        <v>40.41</v>
      </c>
      <c r="M1736" s="34">
        <f>IF(AND(ISNUMBER(L1736), L1736&gt;0), (J1736/L1736)*42, "")</f>
        <v/>
      </c>
      <c r="N1736" s="34">
        <f>IF(M1736&lt;&gt;"", M1736/10, "")</f>
        <v/>
      </c>
      <c r="O1736" s="34">
        <f>M1736</f>
        <v/>
      </c>
      <c r="P1736" s="34">
        <f>IF(AND(M1736&lt;&gt;"", J1736&lt;&gt;""), M1736-J1736, "")</f>
        <v/>
      </c>
      <c r="Q1736" s="41" t="inlineStr">
        <is>
          <t>Matched</t>
        </is>
      </c>
      <c r="R1736" s="27" t="inlineStr">
        <is>
          <t>Fully reconciled &amp; verified</t>
        </is>
      </c>
    </row>
    <row r="1737">
      <c r="A1737" s="20" t="n">
        <v>1736</v>
      </c>
      <c r="B1737" s="21" t="inlineStr">
        <is>
          <t>Cargill India Private Limited</t>
        </is>
      </c>
      <c r="C1737" s="21" t="inlineStr">
        <is>
          <t>INWDMSD27/1722 / PO:0536</t>
        </is>
      </c>
      <c r="D1737" s="20" t="inlineStr">
        <is>
          <t>22-08-2026</t>
        </is>
      </c>
      <c r="E1737" s="37" t="n">
        <v>10.29</v>
      </c>
      <c r="F1737" s="38" t="n">
        <v>102.9</v>
      </c>
      <c r="G1737" s="39" t="n">
        <v>829150</v>
      </c>
      <c r="H1737" s="39" t="n">
        <v>829150</v>
      </c>
      <c r="I1737" s="39" t="n">
        <v>0</v>
      </c>
      <c r="J1737" s="39">
        <f>IF(E1737&gt;0, (G1737-I1737)/E1737, "")</f>
        <v/>
      </c>
      <c r="K1737" s="39">
        <f>IF(F1737&gt;0, (G1737-I1737)/F1737, "")</f>
        <v/>
      </c>
      <c r="L1737" s="40" t="n">
        <v>40.99</v>
      </c>
      <c r="M1737" s="39">
        <f>IF(AND(ISNUMBER(L1737), L1737&gt;0), (J1737/L1737)*42, "")</f>
        <v/>
      </c>
      <c r="N1737" s="39">
        <f>IF(M1737&lt;&gt;"", M1737/10, "")</f>
        <v/>
      </c>
      <c r="O1737" s="39">
        <f>M1737</f>
        <v/>
      </c>
      <c r="P1737" s="39">
        <f>IF(AND(M1737&lt;&gt;"", J1737&lt;&gt;""), M1737-J1737, "")</f>
        <v/>
      </c>
      <c r="Q1737" s="41" t="inlineStr">
        <is>
          <t>Matched</t>
        </is>
      </c>
      <c r="R1737" s="21" t="inlineStr">
        <is>
          <t>Fully reconciled &amp; verified</t>
        </is>
      </c>
    </row>
    <row r="1738">
      <c r="A1738" s="26" t="n">
        <v>1737</v>
      </c>
      <c r="B1738" s="27" t="inlineStr">
        <is>
          <t>Shyam Lal Mukesh Kumar</t>
        </is>
      </c>
      <c r="C1738" s="27" t="inlineStr">
        <is>
          <t>INWDMSD27/1723 / PO:0540</t>
        </is>
      </c>
      <c r="D1738" s="26" t="inlineStr">
        <is>
          <t>22-08-2026</t>
        </is>
      </c>
      <c r="E1738" s="32" t="n">
        <v>40.16</v>
      </c>
      <c r="F1738" s="33" t="n">
        <v>401.6</v>
      </c>
      <c r="G1738" s="34" t="n">
        <v>3378717.5</v>
      </c>
      <c r="H1738" s="34" t="n">
        <v>3378717.5</v>
      </c>
      <c r="I1738" s="34" t="n">
        <v>187438.375595238</v>
      </c>
      <c r="J1738" s="34">
        <f>IF(E1738&gt;0, (G1738-I1738)/E1738, "")</f>
        <v/>
      </c>
      <c r="K1738" s="34">
        <f>IF(F1738&gt;0, (G1738-I1738)/F1738, "")</f>
        <v/>
      </c>
      <c r="L1738" s="35" t="n">
        <v>39.67</v>
      </c>
      <c r="M1738" s="34">
        <f>IF(AND(ISNUMBER(L1738), L1738&gt;0), (J1738/L1738)*42, "")</f>
        <v/>
      </c>
      <c r="N1738" s="34">
        <f>IF(M1738&lt;&gt;"", M1738/10, "")</f>
        <v/>
      </c>
      <c r="O1738" s="34">
        <f>M1738</f>
        <v/>
      </c>
      <c r="P1738" s="34">
        <f>IF(AND(M1738&lt;&gt;"", J1738&lt;&gt;""), M1738-J1738, "")</f>
        <v/>
      </c>
      <c r="Q1738" s="41" t="inlineStr">
        <is>
          <t>Matched</t>
        </is>
      </c>
      <c r="R1738" s="27" t="inlineStr">
        <is>
          <t>Deductions: Oil: ₹187,438</t>
        </is>
      </c>
    </row>
    <row r="1739">
      <c r="A1739" s="20" t="n">
        <v>1738</v>
      </c>
      <c r="B1739" s="21" t="inlineStr">
        <is>
          <t>Shyam Lal Mukesh Kumar</t>
        </is>
      </c>
      <c r="C1739" s="21" t="inlineStr">
        <is>
          <t>INWDMSD27/1724 / PO:0540</t>
        </is>
      </c>
      <c r="D1739" s="20" t="inlineStr">
        <is>
          <t>22-08-2026</t>
        </is>
      </c>
      <c r="E1739" s="37" t="n">
        <v>39.12</v>
      </c>
      <c r="F1739" s="38" t="n">
        <v>391.2</v>
      </c>
      <c r="G1739" s="39" t="n">
        <v>3291674</v>
      </c>
      <c r="H1739" s="39" t="n">
        <v>3291674</v>
      </c>
      <c r="I1739" s="39" t="n">
        <v>224147.3247619047</v>
      </c>
      <c r="J1739" s="39">
        <f>IF(E1739&gt;0, (G1739-I1739)/E1739, "")</f>
        <v/>
      </c>
      <c r="K1739" s="39">
        <f>IF(F1739&gt;0, (G1739-I1739)/F1739, "")</f>
        <v/>
      </c>
      <c r="L1739" s="40" t="n">
        <v>39.14</v>
      </c>
      <c r="M1739" s="39">
        <f>IF(AND(ISNUMBER(L1739), L1739&gt;0), (J1739/L1739)*42, "")</f>
        <v/>
      </c>
      <c r="N1739" s="39">
        <f>IF(M1739&lt;&gt;"", M1739/10, "")</f>
        <v/>
      </c>
      <c r="O1739" s="39">
        <f>M1739</f>
        <v/>
      </c>
      <c r="P1739" s="39">
        <f>IF(AND(M1739&lt;&gt;"", J1739&lt;&gt;""), M1739-J1739, "")</f>
        <v/>
      </c>
      <c r="Q1739" s="41" t="inlineStr">
        <is>
          <t>Matched</t>
        </is>
      </c>
      <c r="R1739" s="21" t="inlineStr">
        <is>
          <t>Deductions: Oil: ₹224,147</t>
        </is>
      </c>
    </row>
    <row r="1740">
      <c r="A1740" s="26" t="n">
        <v>1739</v>
      </c>
      <c r="B1740" s="27" t="inlineStr">
        <is>
          <t>Shyam Lal Mukesh Kumar</t>
        </is>
      </c>
      <c r="C1740" s="27" t="inlineStr">
        <is>
          <t>INWDMSD27/1725 / PO:0540</t>
        </is>
      </c>
      <c r="D1740" s="26" t="inlineStr">
        <is>
          <t>22-08-2026</t>
        </is>
      </c>
      <c r="E1740" s="32" t="n">
        <v>40.98</v>
      </c>
      <c r="F1740" s="33" t="n">
        <v>409.8</v>
      </c>
      <c r="G1740" s="34" t="n">
        <v>3451464</v>
      </c>
      <c r="H1740" s="34" t="n">
        <v>3451464</v>
      </c>
      <c r="I1740" s="34" t="n">
        <v>252285.5828571429</v>
      </c>
      <c r="J1740" s="34">
        <f>IF(E1740&gt;0, (G1740-I1740)/E1740, "")</f>
        <v/>
      </c>
      <c r="K1740" s="34">
        <f>IF(F1740&gt;0, (G1740-I1740)/F1740, "")</f>
        <v/>
      </c>
      <c r="L1740" s="35" t="n">
        <v>39.09</v>
      </c>
      <c r="M1740" s="34">
        <f>IF(AND(ISNUMBER(L1740), L1740&gt;0), (J1740/L1740)*42, "")</f>
        <v/>
      </c>
      <c r="N1740" s="34">
        <f>IF(M1740&lt;&gt;"", M1740/10, "")</f>
        <v/>
      </c>
      <c r="O1740" s="34">
        <f>M1740</f>
        <v/>
      </c>
      <c r="P1740" s="34">
        <f>IF(AND(M1740&lt;&gt;"", J1740&lt;&gt;""), M1740-J1740, "")</f>
        <v/>
      </c>
      <c r="Q1740" s="41" t="inlineStr">
        <is>
          <t>Matched</t>
        </is>
      </c>
      <c r="R1740" s="27" t="inlineStr">
        <is>
          <t>Deductions: Oil: ₹252,286</t>
        </is>
      </c>
    </row>
    <row r="1741">
      <c r="A1741" s="20" t="n">
        <v>1740</v>
      </c>
      <c r="B1741" s="21" t="inlineStr">
        <is>
          <t>Bhawani Trading Company</t>
        </is>
      </c>
      <c r="C1741" s="21" t="inlineStr">
        <is>
          <t>INWDMSD27/1726 / PO:0539</t>
        </is>
      </c>
      <c r="D1741" s="20" t="inlineStr">
        <is>
          <t>22-08-2026</t>
        </is>
      </c>
      <c r="E1741" s="37" t="n">
        <v>21.49</v>
      </c>
      <c r="F1741" s="38" t="n">
        <v>214.9</v>
      </c>
      <c r="G1741" s="39" t="n">
        <v>1810300</v>
      </c>
      <c r="H1741" s="39" t="n">
        <v>1810300</v>
      </c>
      <c r="I1741" s="39" t="n">
        <v>133916.0714285713</v>
      </c>
      <c r="J1741" s="39">
        <f>IF(E1741&gt;0, (G1741-I1741)/E1741, "")</f>
        <v/>
      </c>
      <c r="K1741" s="39">
        <f>IF(F1741&gt;0, (G1741-I1741)/F1741, "")</f>
        <v/>
      </c>
      <c r="L1741" s="40" t="n">
        <v>39.45</v>
      </c>
      <c r="M1741" s="39">
        <f>IF(AND(ISNUMBER(L1741), L1741&gt;0), (J1741/L1741)*42, "")</f>
        <v/>
      </c>
      <c r="N1741" s="39">
        <f>IF(M1741&lt;&gt;"", M1741/10, "")</f>
        <v/>
      </c>
      <c r="O1741" s="39">
        <f>M1741</f>
        <v/>
      </c>
      <c r="P1741" s="39">
        <f>IF(AND(M1741&lt;&gt;"", J1741&lt;&gt;""), M1741-J1741, "")</f>
        <v/>
      </c>
      <c r="Q1741" s="41" t="inlineStr">
        <is>
          <t>Matched</t>
        </is>
      </c>
      <c r="R1741" s="21" t="inlineStr">
        <is>
          <t>Deductions: Oil: ₹109,911, Shortage: ₹842, Bardana: ₹5,060, Moisture: ₹12,672</t>
        </is>
      </c>
    </row>
    <row r="1742">
      <c r="A1742" s="26" t="n">
        <v>1741</v>
      </c>
      <c r="B1742" s="27" t="inlineStr">
        <is>
          <t>Shri Shyam Trading Company</t>
        </is>
      </c>
      <c r="C1742" s="27" t="inlineStr">
        <is>
          <t>INWDMSD27/1727 / PO:0549</t>
        </is>
      </c>
      <c r="D1742" s="26" t="inlineStr">
        <is>
          <t>22-08-2026</t>
        </is>
      </c>
      <c r="E1742" s="32" t="n">
        <v>8.949999999999999</v>
      </c>
      <c r="F1742" s="33" t="n">
        <v>89.5</v>
      </c>
      <c r="G1742" s="34" t="n">
        <v>752640</v>
      </c>
      <c r="H1742" s="34" t="n">
        <v>752640</v>
      </c>
      <c r="I1742" s="34" t="n">
        <v>44083.20000000002</v>
      </c>
      <c r="J1742" s="34">
        <f>IF(E1742&gt;0, (G1742-I1742)/E1742, "")</f>
        <v/>
      </c>
      <c r="K1742" s="34">
        <f>IF(F1742&gt;0, (G1742-I1742)/F1742, "")</f>
        <v/>
      </c>
      <c r="L1742" s="35" t="n">
        <v>39.54</v>
      </c>
      <c r="M1742" s="34">
        <f>IF(AND(ISNUMBER(L1742), L1742&gt;0), (J1742/L1742)*42, "")</f>
        <v/>
      </c>
      <c r="N1742" s="34">
        <f>IF(M1742&lt;&gt;"", M1742/10, "")</f>
        <v/>
      </c>
      <c r="O1742" s="34">
        <f>M1742</f>
        <v/>
      </c>
      <c r="P1742" s="34">
        <f>IF(AND(M1742&lt;&gt;"", J1742&lt;&gt;""), M1742-J1742, "")</f>
        <v/>
      </c>
      <c r="Q1742" s="41" t="inlineStr">
        <is>
          <t>Matched</t>
        </is>
      </c>
      <c r="R1742" s="27" t="inlineStr">
        <is>
          <t>Deductions: Oil: ₹44,083</t>
        </is>
      </c>
    </row>
    <row r="1743">
      <c r="A1743" s="20" t="n">
        <v>1742</v>
      </c>
      <c r="B1743" s="21" t="inlineStr">
        <is>
          <t>Shri Shyam Trading Company</t>
        </is>
      </c>
      <c r="C1743" s="21" t="inlineStr">
        <is>
          <t>INWDMSD27/1728 / PO:0549</t>
        </is>
      </c>
      <c r="D1743" s="20" t="inlineStr">
        <is>
          <t>22-08-2026</t>
        </is>
      </c>
      <c r="E1743" s="37" t="n">
        <v>8.959999999999999</v>
      </c>
      <c r="F1743" s="38" t="n">
        <v>89.59999999999999</v>
      </c>
      <c r="G1743" s="39" t="n">
        <v>753480</v>
      </c>
      <c r="H1743" s="39" t="n">
        <v>753480</v>
      </c>
      <c r="I1743" s="39" t="n">
        <v>45029.39999999997</v>
      </c>
      <c r="J1743" s="39">
        <f>IF(E1743&gt;0, (G1743-I1743)/E1743, "")</f>
        <v/>
      </c>
      <c r="K1743" s="39">
        <f>IF(F1743&gt;0, (G1743-I1743)/F1743, "")</f>
        <v/>
      </c>
      <c r="L1743" s="40" t="n">
        <v>39.49</v>
      </c>
      <c r="M1743" s="39">
        <f>IF(AND(ISNUMBER(L1743), L1743&gt;0), (J1743/L1743)*42, "")</f>
        <v/>
      </c>
      <c r="N1743" s="39">
        <f>IF(M1743&lt;&gt;"", M1743/10, "")</f>
        <v/>
      </c>
      <c r="O1743" s="39">
        <f>M1743</f>
        <v/>
      </c>
      <c r="P1743" s="39">
        <f>IF(AND(M1743&lt;&gt;"", J1743&lt;&gt;""), M1743-J1743, "")</f>
        <v/>
      </c>
      <c r="Q1743" s="41" t="inlineStr">
        <is>
          <t>Matched</t>
        </is>
      </c>
      <c r="R1743" s="21" t="inlineStr">
        <is>
          <t>Deductions: Oil: ₹45,029</t>
        </is>
      </c>
    </row>
    <row r="1744">
      <c r="A1744" s="26" t="n">
        <v>1743</v>
      </c>
      <c r="B1744" s="27" t="inlineStr">
        <is>
          <t>Shri Shyam Trading Company</t>
        </is>
      </c>
      <c r="C1744" s="27" t="inlineStr">
        <is>
          <t>INWDMSD27/1729 / PO:0549</t>
        </is>
      </c>
      <c r="D1744" s="26" t="inlineStr">
        <is>
          <t>22-08-2026</t>
        </is>
      </c>
      <c r="E1744" s="32" t="n">
        <v>8.93</v>
      </c>
      <c r="F1744" s="33" t="n">
        <v>89.3</v>
      </c>
      <c r="G1744" s="34" t="n">
        <v>749280</v>
      </c>
      <c r="H1744" s="34" t="n">
        <v>749280</v>
      </c>
      <c r="I1744" s="34" t="n">
        <v>36393.59999999998</v>
      </c>
      <c r="J1744" s="34">
        <f>IF(E1744&gt;0, (G1744-I1744)/E1744, "")</f>
        <v/>
      </c>
      <c r="K1744" s="34">
        <f>IF(F1744&gt;0, (G1744-I1744)/F1744, "")</f>
        <v/>
      </c>
      <c r="L1744" s="35" t="n">
        <v>39.96</v>
      </c>
      <c r="M1744" s="34">
        <f>IF(AND(ISNUMBER(L1744), L1744&gt;0), (J1744/L1744)*42, "")</f>
        <v/>
      </c>
      <c r="N1744" s="34">
        <f>IF(M1744&lt;&gt;"", M1744/10, "")</f>
        <v/>
      </c>
      <c r="O1744" s="34">
        <f>M1744</f>
        <v/>
      </c>
      <c r="P1744" s="34">
        <f>IF(AND(M1744&lt;&gt;"", J1744&lt;&gt;""), M1744-J1744, "")</f>
        <v/>
      </c>
      <c r="Q1744" s="41" t="inlineStr">
        <is>
          <t>Matched</t>
        </is>
      </c>
      <c r="R1744" s="27" t="inlineStr">
        <is>
          <t>Deductions: Oil: ₹36,394</t>
        </is>
      </c>
    </row>
    <row r="1745">
      <c r="A1745" s="20" t="n">
        <v>1744</v>
      </c>
      <c r="B1745" s="21" t="inlineStr">
        <is>
          <t>Pem Raj Tara Chand</t>
        </is>
      </c>
      <c r="C1745" s="21" t="inlineStr">
        <is>
          <t>INWDMSD27/1730 / PO:0534</t>
        </is>
      </c>
      <c r="D1745" s="20" t="inlineStr">
        <is>
          <t>22-08-2026</t>
        </is>
      </c>
      <c r="E1745" s="37" t="n">
        <v>8.379999999999999</v>
      </c>
      <c r="F1745" s="38" t="n">
        <v>83.8</v>
      </c>
      <c r="G1745" s="39" t="n">
        <v>704837.7</v>
      </c>
      <c r="H1745" s="39" t="n">
        <v>704837.7</v>
      </c>
      <c r="I1745" s="39" t="n">
        <v>36584.43299999999</v>
      </c>
      <c r="J1745" s="39">
        <f>IF(E1745&gt;0, (G1745-I1745)/E1745, "")</f>
        <v/>
      </c>
      <c r="K1745" s="39">
        <f>IF(F1745&gt;0, (G1745-I1745)/F1745, "")</f>
        <v/>
      </c>
      <c r="L1745" s="40" t="n">
        <v>39.82</v>
      </c>
      <c r="M1745" s="39">
        <f>IF(AND(ISNUMBER(L1745), L1745&gt;0), (J1745/L1745)*42, "")</f>
        <v/>
      </c>
      <c r="N1745" s="39">
        <f>IF(M1745&lt;&gt;"", M1745/10, "")</f>
        <v/>
      </c>
      <c r="O1745" s="39">
        <f>M1745</f>
        <v/>
      </c>
      <c r="P1745" s="39">
        <f>IF(AND(M1745&lt;&gt;"", J1745&lt;&gt;""), M1745-J1745, "")</f>
        <v/>
      </c>
      <c r="Q1745" s="41" t="inlineStr">
        <is>
          <t>Matched</t>
        </is>
      </c>
      <c r="R1745" s="21" t="inlineStr">
        <is>
          <t>Deductions: Oil: ₹36,584</t>
        </is>
      </c>
    </row>
    <row r="1746">
      <c r="A1746" s="26" t="n">
        <v>1745</v>
      </c>
      <c r="B1746" s="27" t="inlineStr">
        <is>
          <t>Pem Raj Tara Chand</t>
        </is>
      </c>
      <c r="C1746" s="27" t="inlineStr">
        <is>
          <t>INWDMSD27/1731 / PO:0534</t>
        </is>
      </c>
      <c r="D1746" s="26" t="inlineStr">
        <is>
          <t>22-08-2026</t>
        </is>
      </c>
      <c r="E1746" s="32" t="n">
        <v>8.4</v>
      </c>
      <c r="F1746" s="33" t="n">
        <v>84</v>
      </c>
      <c r="G1746" s="34" t="n">
        <v>708206.1</v>
      </c>
      <c r="H1746" s="34" t="n">
        <v>708206.1</v>
      </c>
      <c r="I1746" s="34" t="n">
        <v>40637.54049999994</v>
      </c>
      <c r="J1746" s="34">
        <f>IF(E1746&gt;0, (G1746-I1746)/E1746, "")</f>
        <v/>
      </c>
      <c r="K1746" s="34">
        <f>IF(F1746&gt;0, (G1746-I1746)/F1746, "")</f>
        <v/>
      </c>
      <c r="L1746" s="35" t="n">
        <v>39.59</v>
      </c>
      <c r="M1746" s="34">
        <f>IF(AND(ISNUMBER(L1746), L1746&gt;0), (J1746/L1746)*42, "")</f>
        <v/>
      </c>
      <c r="N1746" s="34">
        <f>IF(M1746&lt;&gt;"", M1746/10, "")</f>
        <v/>
      </c>
      <c r="O1746" s="34">
        <f>M1746</f>
        <v/>
      </c>
      <c r="P1746" s="34">
        <f>IF(AND(M1746&lt;&gt;"", J1746&lt;&gt;""), M1746-J1746, "")</f>
        <v/>
      </c>
      <c r="Q1746" s="41" t="inlineStr">
        <is>
          <t>Matched</t>
        </is>
      </c>
      <c r="R1746" s="27" t="inlineStr">
        <is>
          <t>Deductions: Oil: ₹40,638</t>
        </is>
      </c>
    </row>
    <row r="1747">
      <c r="A1747" s="20" t="n">
        <v>1746</v>
      </c>
      <c r="B1747" s="21" t="inlineStr">
        <is>
          <t>Pem Raj Tara Chand</t>
        </is>
      </c>
      <c r="C1747" s="21" t="inlineStr">
        <is>
          <t>INWDMSD27/1732 / PO:0534</t>
        </is>
      </c>
      <c r="D1747" s="20" t="inlineStr">
        <is>
          <t>22-08-2026</t>
        </is>
      </c>
      <c r="E1747" s="37" t="n">
        <v>8.27</v>
      </c>
      <c r="F1747" s="38" t="n">
        <v>82.7</v>
      </c>
      <c r="G1747" s="39" t="n">
        <v>698943</v>
      </c>
      <c r="H1747" s="39" t="n">
        <v>698943</v>
      </c>
      <c r="I1747" s="39" t="n">
        <v>43767.14500000005</v>
      </c>
      <c r="J1747" s="39">
        <f>IF(E1747&gt;0, (G1747-I1747)/E1747, "")</f>
        <v/>
      </c>
      <c r="K1747" s="39">
        <f>IF(F1747&gt;0, (G1747-I1747)/F1747, "")</f>
        <v/>
      </c>
      <c r="L1747" s="40" t="n">
        <v>39.37</v>
      </c>
      <c r="M1747" s="39">
        <f>IF(AND(ISNUMBER(L1747), L1747&gt;0), (J1747/L1747)*42, "")</f>
        <v/>
      </c>
      <c r="N1747" s="39">
        <f>IF(M1747&lt;&gt;"", M1747/10, "")</f>
        <v/>
      </c>
      <c r="O1747" s="39">
        <f>M1747</f>
        <v/>
      </c>
      <c r="P1747" s="39">
        <f>IF(AND(M1747&lt;&gt;"", J1747&lt;&gt;""), M1747-J1747, "")</f>
        <v/>
      </c>
      <c r="Q1747" s="41" t="inlineStr">
        <is>
          <t>Matched</t>
        </is>
      </c>
      <c r="R1747" s="21" t="inlineStr">
        <is>
          <t>Deductions: Oil: ₹43,767</t>
        </is>
      </c>
    </row>
    <row r="1748">
      <c r="A1748" s="26" t="n">
        <v>1747</v>
      </c>
      <c r="B1748" s="27" t="inlineStr">
        <is>
          <t>Shri Shyam Trading Company</t>
        </is>
      </c>
      <c r="C1748" s="27" t="inlineStr">
        <is>
          <t>INWDMSD27/1733 / PO:0549</t>
        </is>
      </c>
      <c r="D1748" s="26" t="inlineStr">
        <is>
          <t>22-08-2026</t>
        </is>
      </c>
      <c r="E1748" s="32" t="n">
        <v>9.99</v>
      </c>
      <c r="F1748" s="33" t="n">
        <v>99.90000000000001</v>
      </c>
      <c r="G1748" s="34" t="n">
        <v>840000</v>
      </c>
      <c r="H1748" s="34" t="n">
        <v>840000</v>
      </c>
      <c r="I1748" s="34" t="n">
        <v>41400.00000000001</v>
      </c>
      <c r="J1748" s="34">
        <f>IF(E1748&gt;0, (G1748-I1748)/E1748, "")</f>
        <v/>
      </c>
      <c r="K1748" s="34">
        <f>IF(F1748&gt;0, (G1748-I1748)/F1748, "")</f>
        <v/>
      </c>
      <c r="L1748" s="35" t="n">
        <v>39.93</v>
      </c>
      <c r="M1748" s="34">
        <f>IF(AND(ISNUMBER(L1748), L1748&gt;0), (J1748/L1748)*42, "")</f>
        <v/>
      </c>
      <c r="N1748" s="34">
        <f>IF(M1748&lt;&gt;"", M1748/10, "")</f>
        <v/>
      </c>
      <c r="O1748" s="34">
        <f>M1748</f>
        <v/>
      </c>
      <c r="P1748" s="34">
        <f>IF(AND(M1748&lt;&gt;"", J1748&lt;&gt;""), M1748-J1748, "")</f>
        <v/>
      </c>
      <c r="Q1748" s="41" t="inlineStr">
        <is>
          <t>Matched</t>
        </is>
      </c>
      <c r="R1748" s="27" t="inlineStr">
        <is>
          <t>Deductions: Oil: ₹41,400</t>
        </is>
      </c>
    </row>
    <row r="1749">
      <c r="A1749" s="20" t="n">
        <v>1748</v>
      </c>
      <c r="B1749" s="21" t="inlineStr">
        <is>
          <t>Shri Shyam Trading Company</t>
        </is>
      </c>
      <c r="C1749" s="21" t="inlineStr">
        <is>
          <t>INWDMSD27/1734 / PO:0549</t>
        </is>
      </c>
      <c r="D1749" s="20" t="inlineStr">
        <is>
          <t>22-08-2026</t>
        </is>
      </c>
      <c r="E1749" s="37" t="n">
        <v>7.69</v>
      </c>
      <c r="F1749" s="38" t="n">
        <v>76.90000000000001</v>
      </c>
      <c r="G1749" s="39" t="n">
        <v>646800</v>
      </c>
      <c r="H1749" s="39" t="n">
        <v>646800</v>
      </c>
      <c r="I1749" s="39" t="n">
        <v>29568.00000000003</v>
      </c>
      <c r="J1749" s="39">
        <f>IF(E1749&gt;0, (G1749-I1749)/E1749, "")</f>
        <v/>
      </c>
      <c r="K1749" s="39">
        <f>IF(F1749&gt;0, (G1749-I1749)/F1749, "")</f>
        <v/>
      </c>
      <c r="L1749" s="40" t="n">
        <v>40.08</v>
      </c>
      <c r="M1749" s="39">
        <f>IF(AND(ISNUMBER(L1749), L1749&gt;0), (J1749/L1749)*42, "")</f>
        <v/>
      </c>
      <c r="N1749" s="39">
        <f>IF(M1749&lt;&gt;"", M1749/10, "")</f>
        <v/>
      </c>
      <c r="O1749" s="39">
        <f>M1749</f>
        <v/>
      </c>
      <c r="P1749" s="39">
        <f>IF(AND(M1749&lt;&gt;"", J1749&lt;&gt;""), M1749-J1749, "")</f>
        <v/>
      </c>
      <c r="Q1749" s="41" t="inlineStr">
        <is>
          <t>Matched</t>
        </is>
      </c>
      <c r="R1749" s="21" t="inlineStr">
        <is>
          <t>Deductions: Oil: ₹29,568</t>
        </is>
      </c>
    </row>
    <row r="1750">
      <c r="A1750" s="26" t="n">
        <v>1749</v>
      </c>
      <c r="B1750" s="27" t="inlineStr">
        <is>
          <t>Pem Raj Tara Chand</t>
        </is>
      </c>
      <c r="C1750" s="27" t="inlineStr">
        <is>
          <t>INWDMSD27/1735 / PO:0534</t>
        </is>
      </c>
      <c r="D1750" s="26" t="inlineStr">
        <is>
          <t>22-08-2026</t>
        </is>
      </c>
      <c r="E1750" s="32" t="n">
        <v>8.359999999999999</v>
      </c>
      <c r="F1750" s="33" t="n">
        <v>83.59999999999999</v>
      </c>
      <c r="G1750" s="34" t="n">
        <v>703153.5</v>
      </c>
      <c r="H1750" s="34" t="n">
        <v>703153.5</v>
      </c>
      <c r="I1750" s="34" t="n">
        <v>41854.375</v>
      </c>
      <c r="J1750" s="34">
        <f>IF(E1750&gt;0, (G1750-I1750)/E1750, "")</f>
        <v/>
      </c>
      <c r="K1750" s="34">
        <f>IF(F1750&gt;0, (G1750-I1750)/F1750, "")</f>
        <v/>
      </c>
      <c r="L1750" s="35" t="n">
        <v>39.5</v>
      </c>
      <c r="M1750" s="34">
        <f>IF(AND(ISNUMBER(L1750), L1750&gt;0), (J1750/L1750)*42, "")</f>
        <v/>
      </c>
      <c r="N1750" s="34">
        <f>IF(M1750&lt;&gt;"", M1750/10, "")</f>
        <v/>
      </c>
      <c r="O1750" s="34">
        <f>M1750</f>
        <v/>
      </c>
      <c r="P1750" s="34">
        <f>IF(AND(M1750&lt;&gt;"", J1750&lt;&gt;""), M1750-J1750, "")</f>
        <v/>
      </c>
      <c r="Q1750" s="41" t="inlineStr">
        <is>
          <t>Matched</t>
        </is>
      </c>
      <c r="R1750" s="27" t="inlineStr">
        <is>
          <t>Deductions: Oil: ₹41,854</t>
        </is>
      </c>
    </row>
    <row r="1751">
      <c r="A1751" s="20" t="n">
        <v>1750</v>
      </c>
      <c r="B1751" s="21" t="inlineStr">
        <is>
          <t>Pem Raj Tara Chand</t>
        </is>
      </c>
      <c r="C1751" s="21" t="inlineStr">
        <is>
          <t>INWDMSD27/1736 / PO:0534</t>
        </is>
      </c>
      <c r="D1751" s="20" t="inlineStr">
        <is>
          <t>22-08-2026</t>
        </is>
      </c>
      <c r="E1751" s="37" t="n">
        <v>8.32</v>
      </c>
      <c r="F1751" s="38" t="n">
        <v>83.2</v>
      </c>
      <c r="G1751" s="39" t="n">
        <v>699785.1</v>
      </c>
      <c r="H1751" s="39" t="n">
        <v>699785.1</v>
      </c>
      <c r="I1751" s="39" t="n">
        <v>36322.179</v>
      </c>
      <c r="J1751" s="39">
        <f>IF(E1751&gt;0, (G1751-I1751)/E1751, "")</f>
        <v/>
      </c>
      <c r="K1751" s="39">
        <f>IF(F1751&gt;0, (G1751-I1751)/F1751, "")</f>
        <v/>
      </c>
      <c r="L1751" s="40" t="n">
        <v>39.82</v>
      </c>
      <c r="M1751" s="39">
        <f>IF(AND(ISNUMBER(L1751), L1751&gt;0), (J1751/L1751)*42, "")</f>
        <v/>
      </c>
      <c r="N1751" s="39">
        <f>IF(M1751&lt;&gt;"", M1751/10, "")</f>
        <v/>
      </c>
      <c r="O1751" s="39">
        <f>M1751</f>
        <v/>
      </c>
      <c r="P1751" s="39">
        <f>IF(AND(M1751&lt;&gt;"", J1751&lt;&gt;""), M1751-J1751, "")</f>
        <v/>
      </c>
      <c r="Q1751" s="41" t="inlineStr">
        <is>
          <t>Matched</t>
        </is>
      </c>
      <c r="R1751" s="21" t="inlineStr">
        <is>
          <t>Deductions: Oil: ₹36,322</t>
        </is>
      </c>
    </row>
    <row r="1752">
      <c r="A1752" s="26" t="n">
        <v>1751</v>
      </c>
      <c r="B1752" s="27" t="inlineStr">
        <is>
          <t>Pem Raj Tara Chand</t>
        </is>
      </c>
      <c r="C1752" s="27" t="inlineStr">
        <is>
          <t>INWDMSD27/1737 / PO:0534</t>
        </is>
      </c>
      <c r="D1752" s="26" t="inlineStr">
        <is>
          <t>22-08-2026</t>
        </is>
      </c>
      <c r="E1752" s="32" t="n">
        <v>9.51</v>
      </c>
      <c r="F1752" s="33" t="n">
        <v>95.09999999999999</v>
      </c>
      <c r="G1752" s="34" t="n">
        <v>800837.1</v>
      </c>
      <c r="H1752" s="34" t="n">
        <v>800837.1</v>
      </c>
      <c r="I1752" s="34" t="n">
        <v>37372.39800000002</v>
      </c>
      <c r="J1752" s="34">
        <f>IF(E1752&gt;0, (G1752-I1752)/E1752, "")</f>
        <v/>
      </c>
      <c r="K1752" s="34">
        <f>IF(F1752&gt;0, (G1752-I1752)/F1752, "")</f>
        <v/>
      </c>
      <c r="L1752" s="35" t="n">
        <v>40.04</v>
      </c>
      <c r="M1752" s="34">
        <f>IF(AND(ISNUMBER(L1752), L1752&gt;0), (J1752/L1752)*42, "")</f>
        <v/>
      </c>
      <c r="N1752" s="34">
        <f>IF(M1752&lt;&gt;"", M1752/10, "")</f>
        <v/>
      </c>
      <c r="O1752" s="34">
        <f>M1752</f>
        <v/>
      </c>
      <c r="P1752" s="34">
        <f>IF(AND(M1752&lt;&gt;"", J1752&lt;&gt;""), M1752-J1752, "")</f>
        <v/>
      </c>
      <c r="Q1752" s="41" t="inlineStr">
        <is>
          <t>Matched</t>
        </is>
      </c>
      <c r="R1752" s="27" t="inlineStr">
        <is>
          <t>Deductions: Oil: ₹37,372</t>
        </is>
      </c>
    </row>
    <row r="1753">
      <c r="A1753" s="20" t="n">
        <v>1752</v>
      </c>
      <c r="B1753" s="21" t="inlineStr">
        <is>
          <t>Cargill India Private Limited</t>
        </is>
      </c>
      <c r="C1753" s="21" t="inlineStr">
        <is>
          <t>INWDMSD27/1738 / PO:0536</t>
        </is>
      </c>
      <c r="D1753" s="20" t="inlineStr">
        <is>
          <t>22-08-2026</t>
        </is>
      </c>
      <c r="E1753" s="37" t="n">
        <v>10.21</v>
      </c>
      <c r="F1753" s="38" t="n">
        <v>102.1</v>
      </c>
      <c r="G1753" s="39" t="n">
        <v>823515</v>
      </c>
      <c r="H1753" s="39" t="n">
        <v>823515</v>
      </c>
      <c r="I1753" s="39" t="n">
        <v>0</v>
      </c>
      <c r="J1753" s="39">
        <f>IF(E1753&gt;0, (G1753-I1753)/E1753, "")</f>
        <v/>
      </c>
      <c r="K1753" s="39">
        <f>IF(F1753&gt;0, (G1753-I1753)/F1753, "")</f>
        <v/>
      </c>
      <c r="L1753" s="40" t="n">
        <v>39.88</v>
      </c>
      <c r="M1753" s="39">
        <f>IF(AND(ISNUMBER(L1753), L1753&gt;0), (J1753/L1753)*42, "")</f>
        <v/>
      </c>
      <c r="N1753" s="39">
        <f>IF(M1753&lt;&gt;"", M1753/10, "")</f>
        <v/>
      </c>
      <c r="O1753" s="39">
        <f>M1753</f>
        <v/>
      </c>
      <c r="P1753" s="39">
        <f>IF(AND(M1753&lt;&gt;"", J1753&lt;&gt;""), M1753-J1753, "")</f>
        <v/>
      </c>
      <c r="Q1753" s="41" t="inlineStr">
        <is>
          <t>Matched</t>
        </is>
      </c>
      <c r="R1753" s="21" t="inlineStr">
        <is>
          <t>Fully reconciled &amp; verified</t>
        </is>
      </c>
    </row>
    <row r="1754">
      <c r="A1754" s="26" t="n">
        <v>1753</v>
      </c>
      <c r="B1754" s="27" t="inlineStr">
        <is>
          <t>Cargill India Private Limited</t>
        </is>
      </c>
      <c r="C1754" s="27" t="inlineStr">
        <is>
          <t>INWDMSD27/1739 / PO:0536</t>
        </is>
      </c>
      <c r="D1754" s="26" t="inlineStr">
        <is>
          <t>22-08-2026</t>
        </is>
      </c>
      <c r="E1754" s="32" t="n">
        <v>10.11</v>
      </c>
      <c r="F1754" s="33" t="n">
        <v>101.1</v>
      </c>
      <c r="G1754" s="34" t="n">
        <v>816270</v>
      </c>
      <c r="H1754" s="34" t="n">
        <v>816270</v>
      </c>
      <c r="I1754" s="34" t="n">
        <v>0</v>
      </c>
      <c r="J1754" s="34">
        <f>IF(E1754&gt;0, (G1754-I1754)/E1754, "")</f>
        <v/>
      </c>
      <c r="K1754" s="34">
        <f>IF(F1754&gt;0, (G1754-I1754)/F1754, "")</f>
        <v/>
      </c>
      <c r="L1754" s="35" t="n">
        <v>40.29</v>
      </c>
      <c r="M1754" s="34">
        <f>IF(AND(ISNUMBER(L1754), L1754&gt;0), (J1754/L1754)*42, "")</f>
        <v/>
      </c>
      <c r="N1754" s="34">
        <f>IF(M1754&lt;&gt;"", M1754/10, "")</f>
        <v/>
      </c>
      <c r="O1754" s="34">
        <f>M1754</f>
        <v/>
      </c>
      <c r="P1754" s="34">
        <f>IF(AND(M1754&lt;&gt;"", J1754&lt;&gt;""), M1754-J1754, "")</f>
        <v/>
      </c>
      <c r="Q1754" s="41" t="inlineStr">
        <is>
          <t>Matched</t>
        </is>
      </c>
      <c r="R1754" s="27" t="inlineStr">
        <is>
          <t>Fully reconciled &amp; verified</t>
        </is>
      </c>
    </row>
    <row r="1755">
      <c r="A1755" s="20" t="n">
        <v>1754</v>
      </c>
      <c r="B1755" s="21" t="inlineStr">
        <is>
          <t>Cargill India Private Limited</t>
        </is>
      </c>
      <c r="C1755" s="21" t="inlineStr">
        <is>
          <t>INWDMSD27/1740 / PO:0536</t>
        </is>
      </c>
      <c r="D1755" s="20" t="inlineStr">
        <is>
          <t>23-08-2026</t>
        </is>
      </c>
      <c r="E1755" s="37" t="n">
        <v>10.19</v>
      </c>
      <c r="F1755" s="38" t="n">
        <v>101.9</v>
      </c>
      <c r="G1755" s="39" t="n">
        <v>821100</v>
      </c>
      <c r="H1755" s="39" t="n">
        <v>821100</v>
      </c>
      <c r="I1755" s="39" t="n">
        <v>3502.810539523247</v>
      </c>
      <c r="J1755" s="39">
        <f>IF(E1755&gt;0, (G1755-I1755)/E1755, "")</f>
        <v/>
      </c>
      <c r="K1755" s="39">
        <f>IF(F1755&gt;0, (G1755-I1755)/F1755, "")</f>
        <v/>
      </c>
      <c r="L1755" s="40" t="n">
        <v>39.68</v>
      </c>
      <c r="M1755" s="39">
        <f>IF(AND(ISNUMBER(L1755), L1755&gt;0), (J1755/L1755)*42, "")</f>
        <v/>
      </c>
      <c r="N1755" s="39">
        <f>IF(M1755&lt;&gt;"", M1755/10, "")</f>
        <v/>
      </c>
      <c r="O1755" s="39">
        <f>M1755</f>
        <v/>
      </c>
      <c r="P1755" s="39">
        <f>IF(AND(M1755&lt;&gt;"", J1755&lt;&gt;""), M1755-J1755, "")</f>
        <v/>
      </c>
      <c r="Q1755" s="41" t="inlineStr">
        <is>
          <t>Matched</t>
        </is>
      </c>
      <c r="R1755" s="21" t="inlineStr">
        <is>
          <t>Deductions: Oil: ₹3,503</t>
        </is>
      </c>
    </row>
    <row r="1756">
      <c r="A1756" s="26" t="n">
        <v>1755</v>
      </c>
      <c r="B1756" s="27" t="inlineStr">
        <is>
          <t>Cargill India Private Limited</t>
        </is>
      </c>
      <c r="C1756" s="27" t="inlineStr">
        <is>
          <t>INWDMSD27/1741 / PO:0536</t>
        </is>
      </c>
      <c r="D1756" s="26" t="inlineStr">
        <is>
          <t>23-08-2026</t>
        </is>
      </c>
      <c r="E1756" s="32" t="n">
        <v>10.18</v>
      </c>
      <c r="F1756" s="33" t="n">
        <v>101.8</v>
      </c>
      <c r="G1756" s="34" t="n">
        <v>820295</v>
      </c>
      <c r="H1756" s="34" t="n">
        <v>820295</v>
      </c>
      <c r="I1756" s="34" t="n">
        <v>0</v>
      </c>
      <c r="J1756" s="34">
        <f>IF(E1756&gt;0, (G1756-I1756)/E1756, "")</f>
        <v/>
      </c>
      <c r="K1756" s="34">
        <f>IF(F1756&gt;0, (G1756-I1756)/F1756, "")</f>
        <v/>
      </c>
      <c r="L1756" s="35" t="n">
        <v>40.35</v>
      </c>
      <c r="M1756" s="34">
        <f>IF(AND(ISNUMBER(L1756), L1756&gt;0), (J1756/L1756)*42, "")</f>
        <v/>
      </c>
      <c r="N1756" s="34">
        <f>IF(M1756&lt;&gt;"", M1756/10, "")</f>
        <v/>
      </c>
      <c r="O1756" s="34">
        <f>M1756</f>
        <v/>
      </c>
      <c r="P1756" s="34">
        <f>IF(AND(M1756&lt;&gt;"", J1756&lt;&gt;""), M1756-J1756, "")</f>
        <v/>
      </c>
      <c r="Q1756" s="41" t="inlineStr">
        <is>
          <t>Matched</t>
        </is>
      </c>
      <c r="R1756" s="27" t="inlineStr">
        <is>
          <t>Fully reconciled &amp; verified</t>
        </is>
      </c>
    </row>
    <row r="1757">
      <c r="A1757" s="20" t="n">
        <v>1756</v>
      </c>
      <c r="B1757" s="21" t="inlineStr">
        <is>
          <t>Cargill India Private Limited</t>
        </is>
      </c>
      <c r="C1757" s="21" t="inlineStr">
        <is>
          <t>INWDMSD27/1742 / PO:0536</t>
        </is>
      </c>
      <c r="D1757" s="20" t="inlineStr">
        <is>
          <t>23-08-2026</t>
        </is>
      </c>
      <c r="E1757" s="37" t="n">
        <v>10.25</v>
      </c>
      <c r="F1757" s="38" t="n">
        <v>102.5</v>
      </c>
      <c r="G1757" s="39" t="n">
        <v>825930</v>
      </c>
      <c r="H1757" s="39" t="n">
        <v>825930</v>
      </c>
      <c r="I1757" s="39" t="n">
        <v>0</v>
      </c>
      <c r="J1757" s="39">
        <f>IF(E1757&gt;0, (G1757-I1757)/E1757, "")</f>
        <v/>
      </c>
      <c r="K1757" s="39">
        <f>IF(F1757&gt;0, (G1757-I1757)/F1757, "")</f>
        <v/>
      </c>
      <c r="L1757" s="40" t="n">
        <v>40.5</v>
      </c>
      <c r="M1757" s="39">
        <f>IF(AND(ISNUMBER(L1757), L1757&gt;0), (J1757/L1757)*42, "")</f>
        <v/>
      </c>
      <c r="N1757" s="39">
        <f>IF(M1757&lt;&gt;"", M1757/10, "")</f>
        <v/>
      </c>
      <c r="O1757" s="39">
        <f>M1757</f>
        <v/>
      </c>
      <c r="P1757" s="39">
        <f>IF(AND(M1757&lt;&gt;"", J1757&lt;&gt;""), M1757-J1757, "")</f>
        <v/>
      </c>
      <c r="Q1757" s="41" t="inlineStr">
        <is>
          <t>Matched</t>
        </is>
      </c>
      <c r="R1757" s="21" t="inlineStr">
        <is>
          <t>Fully reconciled &amp; verified</t>
        </is>
      </c>
    </row>
    <row r="1758">
      <c r="A1758" s="26" t="n">
        <v>1757</v>
      </c>
      <c r="B1758" s="27" t="inlineStr">
        <is>
          <t>Shyam Lal Mukesh Kumar</t>
        </is>
      </c>
      <c r="C1758" s="27" t="inlineStr">
        <is>
          <t>INWDMSD27/1743 / PO:0540</t>
        </is>
      </c>
      <c r="D1758" s="26" t="inlineStr">
        <is>
          <t>23-08-2026</t>
        </is>
      </c>
      <c r="E1758" s="32" t="n">
        <v>25.45</v>
      </c>
      <c r="F1758" s="33" t="n">
        <v>254.5</v>
      </c>
      <c r="G1758" s="34" t="n">
        <v>2144550</v>
      </c>
      <c r="H1758" s="34" t="n">
        <v>2144550</v>
      </c>
      <c r="I1758" s="34" t="n">
        <v>71484.99999999993</v>
      </c>
      <c r="J1758" s="34">
        <f>IF(E1758&gt;0, (G1758-I1758)/E1758, "")</f>
        <v/>
      </c>
      <c r="K1758" s="34">
        <f>IF(F1758&gt;0, (G1758-I1758)/F1758, "")</f>
        <v/>
      </c>
      <c r="L1758" s="35" t="n">
        <v>40.6</v>
      </c>
      <c r="M1758" s="34">
        <f>IF(AND(ISNUMBER(L1758), L1758&gt;0), (J1758/L1758)*42, "")</f>
        <v/>
      </c>
      <c r="N1758" s="34">
        <f>IF(M1758&lt;&gt;"", M1758/10, "")</f>
        <v/>
      </c>
      <c r="O1758" s="34">
        <f>M1758</f>
        <v/>
      </c>
      <c r="P1758" s="34">
        <f>IF(AND(M1758&lt;&gt;"", J1758&lt;&gt;""), M1758-J1758, "")</f>
        <v/>
      </c>
      <c r="Q1758" s="41" t="inlineStr">
        <is>
          <t>Matched</t>
        </is>
      </c>
      <c r="R1758" s="27" t="inlineStr">
        <is>
          <t>Deductions: Oil: ₹71,485</t>
        </is>
      </c>
    </row>
    <row r="1759">
      <c r="A1759" s="20" t="n">
        <v>1758</v>
      </c>
      <c r="B1759" s="21" t="inlineStr">
        <is>
          <t>Cargill India Private Limited</t>
        </is>
      </c>
      <c r="C1759" s="21" t="inlineStr">
        <is>
          <t>INWDMSD27/1744 / PO:0536</t>
        </is>
      </c>
      <c r="D1759" s="20" t="inlineStr">
        <is>
          <t>23-08-2026</t>
        </is>
      </c>
      <c r="E1759" s="37" t="n">
        <v>10.18</v>
      </c>
      <c r="F1759" s="38" t="n">
        <v>101.8</v>
      </c>
      <c r="G1759" s="39" t="n">
        <v>821100</v>
      </c>
      <c r="H1759" s="39" t="n">
        <v>821100</v>
      </c>
      <c r="I1759" s="39" t="n">
        <v>0</v>
      </c>
      <c r="J1759" s="39">
        <f>IF(E1759&gt;0, (G1759-I1759)/E1759, "")</f>
        <v/>
      </c>
      <c r="K1759" s="39">
        <f>IF(F1759&gt;0, (G1759-I1759)/F1759, "")</f>
        <v/>
      </c>
      <c r="L1759" s="40" t="n">
        <v>40.47</v>
      </c>
      <c r="M1759" s="39">
        <f>IF(AND(ISNUMBER(L1759), L1759&gt;0), (J1759/L1759)*42, "")</f>
        <v/>
      </c>
      <c r="N1759" s="39">
        <f>IF(M1759&lt;&gt;"", M1759/10, "")</f>
        <v/>
      </c>
      <c r="O1759" s="39">
        <f>M1759</f>
        <v/>
      </c>
      <c r="P1759" s="39">
        <f>IF(AND(M1759&lt;&gt;"", J1759&lt;&gt;""), M1759-J1759, "")</f>
        <v/>
      </c>
      <c r="Q1759" s="41" t="inlineStr">
        <is>
          <t>Matched</t>
        </is>
      </c>
      <c r="R1759" s="21" t="inlineStr">
        <is>
          <t>Fully reconciled &amp; verified</t>
        </is>
      </c>
    </row>
    <row r="1760">
      <c r="A1760" s="26" t="n">
        <v>1759</v>
      </c>
      <c r="B1760" s="27" t="inlineStr">
        <is>
          <t>Cargill India Private Limited</t>
        </is>
      </c>
      <c r="C1760" s="27" t="inlineStr">
        <is>
          <t>INWDMSD27/1745 / PO:0536</t>
        </is>
      </c>
      <c r="D1760" s="26" t="inlineStr">
        <is>
          <t>23-08-2026</t>
        </is>
      </c>
      <c r="E1760" s="32" t="n">
        <v>10.27</v>
      </c>
      <c r="F1760" s="33" t="n">
        <v>102.7</v>
      </c>
      <c r="G1760" s="34" t="n">
        <v>827540</v>
      </c>
      <c r="H1760" s="34" t="n">
        <v>827540</v>
      </c>
      <c r="I1760" s="34" t="n">
        <v>0</v>
      </c>
      <c r="J1760" s="34">
        <f>IF(E1760&gt;0, (G1760-I1760)/E1760, "")</f>
        <v/>
      </c>
      <c r="K1760" s="34">
        <f>IF(F1760&gt;0, (G1760-I1760)/F1760, "")</f>
        <v/>
      </c>
      <c r="L1760" s="35" t="n">
        <v>40.05</v>
      </c>
      <c r="M1760" s="34">
        <f>IF(AND(ISNUMBER(L1760), L1760&gt;0), (J1760/L1760)*42, "")</f>
        <v/>
      </c>
      <c r="N1760" s="34">
        <f>IF(M1760&lt;&gt;"", M1760/10, "")</f>
        <v/>
      </c>
      <c r="O1760" s="34">
        <f>M1760</f>
        <v/>
      </c>
      <c r="P1760" s="34">
        <f>IF(AND(M1760&lt;&gt;"", J1760&lt;&gt;""), M1760-J1760, "")</f>
        <v/>
      </c>
      <c r="Q1760" s="41" t="inlineStr">
        <is>
          <t>Matched</t>
        </is>
      </c>
      <c r="R1760" s="27" t="inlineStr">
        <is>
          <t>Fully reconciled &amp; verified</t>
        </is>
      </c>
    </row>
    <row r="1761">
      <c r="A1761" s="20" t="n">
        <v>1760</v>
      </c>
      <c r="B1761" s="21" t="inlineStr">
        <is>
          <t>Cargill India Private Limited</t>
        </is>
      </c>
      <c r="C1761" s="21" t="inlineStr">
        <is>
          <t>INWDMSD27/1746 / PO:0536</t>
        </is>
      </c>
      <c r="D1761" s="20" t="inlineStr">
        <is>
          <t>23-08-2026</t>
        </is>
      </c>
      <c r="E1761" s="37" t="n">
        <v>10.16</v>
      </c>
      <c r="F1761" s="38" t="n">
        <v>101.6</v>
      </c>
      <c r="G1761" s="39" t="n">
        <v>819490</v>
      </c>
      <c r="H1761" s="39" t="n">
        <v>819490</v>
      </c>
      <c r="I1761" s="39" t="n">
        <v>0</v>
      </c>
      <c r="J1761" s="39">
        <f>IF(E1761&gt;0, (G1761-I1761)/E1761, "")</f>
        <v/>
      </c>
      <c r="K1761" s="39">
        <f>IF(F1761&gt;0, (G1761-I1761)/F1761, "")</f>
        <v/>
      </c>
      <c r="L1761" s="40" t="n">
        <v>40.08</v>
      </c>
      <c r="M1761" s="39">
        <f>IF(AND(ISNUMBER(L1761), L1761&gt;0), (J1761/L1761)*42, "")</f>
        <v/>
      </c>
      <c r="N1761" s="39">
        <f>IF(M1761&lt;&gt;"", M1761/10, "")</f>
        <v/>
      </c>
      <c r="O1761" s="39">
        <f>M1761</f>
        <v/>
      </c>
      <c r="P1761" s="39">
        <f>IF(AND(M1761&lt;&gt;"", J1761&lt;&gt;""), M1761-J1761, "")</f>
        <v/>
      </c>
      <c r="Q1761" s="41" t="inlineStr">
        <is>
          <t>Matched</t>
        </is>
      </c>
      <c r="R1761" s="21" t="inlineStr">
        <is>
          <t>Fully reconciled &amp; verified</t>
        </is>
      </c>
    </row>
    <row r="1762">
      <c r="A1762" s="26" t="n">
        <v>1761</v>
      </c>
      <c r="B1762" s="27" t="inlineStr">
        <is>
          <t>Cargill India Private Limited</t>
        </is>
      </c>
      <c r="C1762" s="27" t="inlineStr">
        <is>
          <t>INWDMSD27/1747 / PO:0536</t>
        </is>
      </c>
      <c r="D1762" s="26" t="inlineStr">
        <is>
          <t>23-08-2026</t>
        </is>
      </c>
      <c r="E1762" s="32" t="n">
        <v>10.23</v>
      </c>
      <c r="F1762" s="33" t="n">
        <v>102.3</v>
      </c>
      <c r="G1762" s="34" t="n">
        <v>824320</v>
      </c>
      <c r="H1762" s="34" t="n">
        <v>824320</v>
      </c>
      <c r="I1762" s="34" t="n">
        <v>0</v>
      </c>
      <c r="J1762" s="34">
        <f>IF(E1762&gt;0, (G1762-I1762)/E1762, "")</f>
        <v/>
      </c>
      <c r="K1762" s="34">
        <f>IF(F1762&gt;0, (G1762-I1762)/F1762, "")</f>
        <v/>
      </c>
      <c r="L1762" s="35" t="n">
        <v>40.2</v>
      </c>
      <c r="M1762" s="34">
        <f>IF(AND(ISNUMBER(L1762), L1762&gt;0), (J1762/L1762)*42, "")</f>
        <v/>
      </c>
      <c r="N1762" s="34">
        <f>IF(M1762&lt;&gt;"", M1762/10, "")</f>
        <v/>
      </c>
      <c r="O1762" s="34">
        <f>M1762</f>
        <v/>
      </c>
      <c r="P1762" s="34">
        <f>IF(AND(M1762&lt;&gt;"", J1762&lt;&gt;""), M1762-J1762, "")</f>
        <v/>
      </c>
      <c r="Q1762" s="41" t="inlineStr">
        <is>
          <t>Matched</t>
        </is>
      </c>
      <c r="R1762" s="27" t="inlineStr">
        <is>
          <t>Fully reconciled &amp; verified</t>
        </is>
      </c>
    </row>
    <row r="1763">
      <c r="A1763" s="20" t="n">
        <v>1762</v>
      </c>
      <c r="B1763" s="21" t="inlineStr">
        <is>
          <t>Kapil Agro Industries</t>
        </is>
      </c>
      <c r="C1763" s="21" t="inlineStr">
        <is>
          <t>INWDMSD27/1748 / PO:0541</t>
        </is>
      </c>
      <c r="D1763" s="20" t="inlineStr">
        <is>
          <t>23-08-2026</t>
        </is>
      </c>
      <c r="E1763" s="37" t="n">
        <v>16.88</v>
      </c>
      <c r="F1763" s="38" t="n">
        <v>168.8</v>
      </c>
      <c r="G1763" s="39" t="n">
        <v>1418760</v>
      </c>
      <c r="H1763" s="39" t="n">
        <v>1418760</v>
      </c>
      <c r="I1763" s="39" t="n">
        <v>49656.59999999996</v>
      </c>
      <c r="J1763" s="39">
        <f>IF(E1763&gt;0, (G1763-I1763)/E1763, "")</f>
        <v/>
      </c>
      <c r="K1763" s="39">
        <f>IF(F1763&gt;0, (G1763-I1763)/F1763, "")</f>
        <v/>
      </c>
      <c r="L1763" s="40" t="n">
        <v>40.53</v>
      </c>
      <c r="M1763" s="39">
        <f>IF(AND(ISNUMBER(L1763), L1763&gt;0), (J1763/L1763)*42, "")</f>
        <v/>
      </c>
      <c r="N1763" s="39">
        <f>IF(M1763&lt;&gt;"", M1763/10, "")</f>
        <v/>
      </c>
      <c r="O1763" s="39">
        <f>M1763</f>
        <v/>
      </c>
      <c r="P1763" s="39">
        <f>IF(AND(M1763&lt;&gt;"", J1763&lt;&gt;""), M1763-J1763, "")</f>
        <v/>
      </c>
      <c r="Q1763" s="41" t="inlineStr">
        <is>
          <t>Matched</t>
        </is>
      </c>
      <c r="R1763" s="21" t="inlineStr">
        <is>
          <t>Deductions: Oil: ₹49,657</t>
        </is>
      </c>
    </row>
    <row r="1764">
      <c r="A1764" s="26" t="n">
        <v>1763</v>
      </c>
      <c r="B1764" s="27" t="inlineStr">
        <is>
          <t>Kapil Agro Industries</t>
        </is>
      </c>
      <c r="C1764" s="27" t="inlineStr">
        <is>
          <t>INWDMSD27/1749 / PO:0541</t>
        </is>
      </c>
      <c r="D1764" s="26" t="inlineStr">
        <is>
          <t>23-08-2026</t>
        </is>
      </c>
      <c r="E1764" s="32" t="n">
        <v>16.32</v>
      </c>
      <c r="F1764" s="33" t="n">
        <v>163.2</v>
      </c>
      <c r="G1764" s="34" t="n">
        <v>1373400</v>
      </c>
      <c r="H1764" s="34" t="n">
        <v>1373400</v>
      </c>
      <c r="I1764" s="34" t="n">
        <v>82404.0000000001</v>
      </c>
      <c r="J1764" s="34">
        <f>IF(E1764&gt;0, (G1764-I1764)/E1764, "")</f>
        <v/>
      </c>
      <c r="K1764" s="34">
        <f>IF(F1764&gt;0, (G1764-I1764)/F1764, "")</f>
        <v/>
      </c>
      <c r="L1764" s="35" t="n">
        <v>39.48</v>
      </c>
      <c r="M1764" s="34">
        <f>IF(AND(ISNUMBER(L1764), L1764&gt;0), (J1764/L1764)*42, "")</f>
        <v/>
      </c>
      <c r="N1764" s="34">
        <f>IF(M1764&lt;&gt;"", M1764/10, "")</f>
        <v/>
      </c>
      <c r="O1764" s="34">
        <f>M1764</f>
        <v/>
      </c>
      <c r="P1764" s="34">
        <f>IF(AND(M1764&lt;&gt;"", J1764&lt;&gt;""), M1764-J1764, "")</f>
        <v/>
      </c>
      <c r="Q1764" s="41" t="inlineStr">
        <is>
          <t>Matched</t>
        </is>
      </c>
      <c r="R1764" s="27" t="inlineStr">
        <is>
          <t>Deductions: Oil: ₹82,404</t>
        </is>
      </c>
    </row>
    <row r="1765">
      <c r="A1765" s="20" t="n">
        <v>1764</v>
      </c>
      <c r="B1765" s="21" t="inlineStr">
        <is>
          <t>Cargill India Private Limited</t>
        </is>
      </c>
      <c r="C1765" s="21" t="inlineStr">
        <is>
          <t>INWDMSD27/1750 / PO:0536</t>
        </is>
      </c>
      <c r="D1765" s="20" t="inlineStr">
        <is>
          <t>23-08-2026</t>
        </is>
      </c>
      <c r="E1765" s="37" t="n">
        <v>10.27</v>
      </c>
      <c r="F1765" s="38" t="n">
        <v>102.7</v>
      </c>
      <c r="G1765" s="39" t="n">
        <v>828345</v>
      </c>
      <c r="H1765" s="39" t="n">
        <v>828345</v>
      </c>
      <c r="I1765" s="39" t="n">
        <v>0</v>
      </c>
      <c r="J1765" s="39">
        <f>IF(E1765&gt;0, (G1765-I1765)/E1765, "")</f>
        <v/>
      </c>
      <c r="K1765" s="39">
        <f>IF(F1765&gt;0, (G1765-I1765)/F1765, "")</f>
        <v/>
      </c>
      <c r="L1765" s="40" t="n">
        <v>40.49</v>
      </c>
      <c r="M1765" s="39">
        <f>IF(AND(ISNUMBER(L1765), L1765&gt;0), (J1765/L1765)*42, "")</f>
        <v/>
      </c>
      <c r="N1765" s="39">
        <f>IF(M1765&lt;&gt;"", M1765/10, "")</f>
        <v/>
      </c>
      <c r="O1765" s="39">
        <f>M1765</f>
        <v/>
      </c>
      <c r="P1765" s="39">
        <f>IF(AND(M1765&lt;&gt;"", J1765&lt;&gt;""), M1765-J1765, "")</f>
        <v/>
      </c>
      <c r="Q1765" s="41" t="inlineStr">
        <is>
          <t>Matched</t>
        </is>
      </c>
      <c r="R1765" s="21" t="inlineStr">
        <is>
          <t>Fully reconciled &amp; verified</t>
        </is>
      </c>
    </row>
    <row r="1766">
      <c r="A1766" s="26" t="n">
        <v>1765</v>
      </c>
      <c r="B1766" s="27" t="inlineStr">
        <is>
          <t>Cargill India Private Limited</t>
        </is>
      </c>
      <c r="C1766" s="27" t="inlineStr">
        <is>
          <t>INWDMSD27/1751 / PO:0536</t>
        </is>
      </c>
      <c r="D1766" s="26" t="inlineStr">
        <is>
          <t>23-08-2026</t>
        </is>
      </c>
      <c r="E1766" s="32" t="n">
        <v>10.22</v>
      </c>
      <c r="F1766" s="33" t="n">
        <v>102.2</v>
      </c>
      <c r="G1766" s="34" t="n">
        <v>820295</v>
      </c>
      <c r="H1766" s="34" t="n">
        <v>820295</v>
      </c>
      <c r="I1766" s="34" t="n">
        <v>0</v>
      </c>
      <c r="J1766" s="34">
        <f>IF(E1766&gt;0, (G1766-I1766)/E1766, "")</f>
        <v/>
      </c>
      <c r="K1766" s="34">
        <f>IF(F1766&gt;0, (G1766-I1766)/F1766, "")</f>
        <v/>
      </c>
      <c r="L1766" s="35" t="n">
        <v>40.91</v>
      </c>
      <c r="M1766" s="34">
        <f>IF(AND(ISNUMBER(L1766), L1766&gt;0), (J1766/L1766)*42, "")</f>
        <v/>
      </c>
      <c r="N1766" s="34">
        <f>IF(M1766&lt;&gt;"", M1766/10, "")</f>
        <v/>
      </c>
      <c r="O1766" s="34">
        <f>M1766</f>
        <v/>
      </c>
      <c r="P1766" s="34">
        <f>IF(AND(M1766&lt;&gt;"", J1766&lt;&gt;""), M1766-J1766, "")</f>
        <v/>
      </c>
      <c r="Q1766" s="41" t="inlineStr">
        <is>
          <t>Matched</t>
        </is>
      </c>
      <c r="R1766" s="27" t="inlineStr">
        <is>
          <t>Fully reconciled &amp; verified</t>
        </is>
      </c>
    </row>
    <row r="1767">
      <c r="A1767" s="20" t="n">
        <v>1766</v>
      </c>
      <c r="B1767" s="21" t="inlineStr">
        <is>
          <t>Cargill India Private Limited</t>
        </is>
      </c>
      <c r="C1767" s="21" t="inlineStr">
        <is>
          <t>INWDMSD27/1752 / PO:0536</t>
        </is>
      </c>
      <c r="D1767" s="20" t="inlineStr">
        <is>
          <t>23-08-2026</t>
        </is>
      </c>
      <c r="E1767" s="37" t="n">
        <v>10.3</v>
      </c>
      <c r="F1767" s="38" t="n">
        <v>103</v>
      </c>
      <c r="G1767" s="39" t="n">
        <v>830760</v>
      </c>
      <c r="H1767" s="39" t="n">
        <v>830760</v>
      </c>
      <c r="I1767" s="39" t="n">
        <v>0</v>
      </c>
      <c r="J1767" s="39">
        <f>IF(E1767&gt;0, (G1767-I1767)/E1767, "")</f>
        <v/>
      </c>
      <c r="K1767" s="39">
        <f>IF(F1767&gt;0, (G1767-I1767)/F1767, "")</f>
        <v/>
      </c>
      <c r="L1767" s="40" t="n">
        <v>40.41</v>
      </c>
      <c r="M1767" s="39">
        <f>IF(AND(ISNUMBER(L1767), L1767&gt;0), (J1767/L1767)*42, "")</f>
        <v/>
      </c>
      <c r="N1767" s="39">
        <f>IF(M1767&lt;&gt;"", M1767/10, "")</f>
        <v/>
      </c>
      <c r="O1767" s="39">
        <f>M1767</f>
        <v/>
      </c>
      <c r="P1767" s="39">
        <f>IF(AND(M1767&lt;&gt;"", J1767&lt;&gt;""), M1767-J1767, "")</f>
        <v/>
      </c>
      <c r="Q1767" s="41" t="inlineStr">
        <is>
          <t>Matched</t>
        </is>
      </c>
      <c r="R1767" s="21" t="inlineStr">
        <is>
          <t>Fully reconciled &amp; verified</t>
        </is>
      </c>
    </row>
    <row r="1768">
      <c r="A1768" s="26" t="n">
        <v>1767</v>
      </c>
      <c r="B1768" s="27" t="inlineStr">
        <is>
          <t>Cargill India Private Limited</t>
        </is>
      </c>
      <c r="C1768" s="27" t="inlineStr">
        <is>
          <t>INWDMSD27/1753 / PO:0536</t>
        </is>
      </c>
      <c r="D1768" s="26" t="inlineStr">
        <is>
          <t>23-08-2026</t>
        </is>
      </c>
      <c r="E1768" s="32" t="n">
        <v>10.17</v>
      </c>
      <c r="F1768" s="33" t="n">
        <v>101.7</v>
      </c>
      <c r="G1768" s="34" t="n">
        <v>819490</v>
      </c>
      <c r="H1768" s="34" t="n">
        <v>819490</v>
      </c>
      <c r="I1768" s="34" t="n">
        <v>0</v>
      </c>
      <c r="J1768" s="34">
        <f>IF(E1768&gt;0, (G1768-I1768)/E1768, "")</f>
        <v/>
      </c>
      <c r="K1768" s="34">
        <f>IF(F1768&gt;0, (G1768-I1768)/F1768, "")</f>
        <v/>
      </c>
      <c r="L1768" s="35" t="n">
        <v>40.6</v>
      </c>
      <c r="M1768" s="34">
        <f>IF(AND(ISNUMBER(L1768), L1768&gt;0), (J1768/L1768)*42, "")</f>
        <v/>
      </c>
      <c r="N1768" s="34">
        <f>IF(M1768&lt;&gt;"", M1768/10, "")</f>
        <v/>
      </c>
      <c r="O1768" s="34">
        <f>M1768</f>
        <v/>
      </c>
      <c r="P1768" s="34">
        <f>IF(AND(M1768&lt;&gt;"", J1768&lt;&gt;""), M1768-J1768, "")</f>
        <v/>
      </c>
      <c r="Q1768" s="41" t="inlineStr">
        <is>
          <t>Matched</t>
        </is>
      </c>
      <c r="R1768" s="27" t="inlineStr">
        <is>
          <t>Fully reconciled &amp; verified</t>
        </is>
      </c>
    </row>
    <row r="1769">
      <c r="A1769" s="20" t="n">
        <v>1768</v>
      </c>
      <c r="B1769" s="21" t="inlineStr">
        <is>
          <t>Kapil Agro Industries</t>
        </is>
      </c>
      <c r="C1769" s="21" t="inlineStr">
        <is>
          <t>INWDMSD27/1754 / PO:0550</t>
        </is>
      </c>
      <c r="D1769" s="20" t="inlineStr">
        <is>
          <t>23-08-2026</t>
        </is>
      </c>
      <c r="E1769" s="37" t="n">
        <v>16.46</v>
      </c>
      <c r="F1769" s="38" t="n">
        <v>164.6</v>
      </c>
      <c r="G1769" s="39" t="n">
        <v>1386000</v>
      </c>
      <c r="H1769" s="39" t="n">
        <v>1386000</v>
      </c>
      <c r="I1769" s="39" t="n">
        <v>93977.99999999996</v>
      </c>
      <c r="J1769" s="39">
        <f>IF(E1769&gt;0, (G1769-I1769)/E1769, "")</f>
        <v/>
      </c>
      <c r="K1769" s="39">
        <f>IF(F1769&gt;0, (G1769-I1769)/F1769, "")</f>
        <v/>
      </c>
      <c r="L1769" s="40" t="n">
        <v>39.17</v>
      </c>
      <c r="M1769" s="39">
        <f>IF(AND(ISNUMBER(L1769), L1769&gt;0), (J1769/L1769)*42, "")</f>
        <v/>
      </c>
      <c r="N1769" s="39">
        <f>IF(M1769&lt;&gt;"", M1769/10, "")</f>
        <v/>
      </c>
      <c r="O1769" s="39">
        <f>M1769</f>
        <v/>
      </c>
      <c r="P1769" s="39">
        <f>IF(AND(M1769&lt;&gt;"", J1769&lt;&gt;""), M1769-J1769, "")</f>
        <v/>
      </c>
      <c r="Q1769" s="41" t="inlineStr">
        <is>
          <t>Matched</t>
        </is>
      </c>
      <c r="R1769" s="21" t="inlineStr">
        <is>
          <t>Deductions: Oil: ₹93,390, Shortage: ₹588</t>
        </is>
      </c>
    </row>
    <row r="1770">
      <c r="A1770" s="26" t="n">
        <v>1769</v>
      </c>
      <c r="B1770" s="27" t="inlineStr">
        <is>
          <t>Kapil Agro Industries</t>
        </is>
      </c>
      <c r="C1770" s="27" t="inlineStr">
        <is>
          <t>INWDMSD27/1755 / PO:0550</t>
        </is>
      </c>
      <c r="D1770" s="26" t="inlineStr">
        <is>
          <t>23-08-2026</t>
        </is>
      </c>
      <c r="E1770" s="32" t="n">
        <v>16.47</v>
      </c>
      <c r="F1770" s="33" t="n">
        <v>164.7</v>
      </c>
      <c r="G1770" s="34" t="n">
        <v>1385160</v>
      </c>
      <c r="H1770" s="34" t="n">
        <v>1385160</v>
      </c>
      <c r="I1770" s="34" t="n">
        <v>79811.60000000005</v>
      </c>
      <c r="J1770" s="34">
        <f>IF(E1770&gt;0, (G1770-I1770)/E1770, "")</f>
        <v/>
      </c>
      <c r="K1770" s="34">
        <f>IF(F1770&gt;0, (G1770-I1770)/F1770, "")</f>
        <v/>
      </c>
      <c r="L1770" s="35" t="n">
        <v>39.58</v>
      </c>
      <c r="M1770" s="34">
        <f>IF(AND(ISNUMBER(L1770), L1770&gt;0), (J1770/L1770)*42, "")</f>
        <v/>
      </c>
      <c r="N1770" s="34">
        <f>IF(M1770&lt;&gt;"", M1770/10, "")</f>
        <v/>
      </c>
      <c r="O1770" s="34">
        <f>M1770</f>
        <v/>
      </c>
      <c r="P1770" s="34">
        <f>IF(AND(M1770&lt;&gt;"", J1770&lt;&gt;""), M1770-J1770, "")</f>
        <v/>
      </c>
      <c r="Q1770" s="41" t="inlineStr">
        <is>
          <t>Matched</t>
        </is>
      </c>
      <c r="R1770" s="27" t="inlineStr">
        <is>
          <t>Deductions: Oil: ₹79,812</t>
        </is>
      </c>
    </row>
    <row r="1771">
      <c r="A1771" s="20" t="n">
        <v>1770</v>
      </c>
      <c r="B1771" s="21" t="inlineStr">
        <is>
          <t>Shyam Lal Mukesh Kumar</t>
        </is>
      </c>
      <c r="C1771" s="21" t="inlineStr">
        <is>
          <t>INWDMSD27/1756 / PO:0548</t>
        </is>
      </c>
      <c r="D1771" s="20" t="inlineStr">
        <is>
          <t>23-08-2026</t>
        </is>
      </c>
      <c r="E1771" s="37" t="n">
        <v>24.93</v>
      </c>
      <c r="F1771" s="38" t="n">
        <v>249.3</v>
      </c>
      <c r="G1771" s="39" t="n">
        <v>2100000</v>
      </c>
      <c r="H1771" s="39" t="n">
        <v>2100000</v>
      </c>
      <c r="I1771" s="39" t="n">
        <v>138680.0000000001</v>
      </c>
      <c r="J1771" s="39">
        <f>IF(E1771&gt;0, (G1771-I1771)/E1771, "")</f>
        <v/>
      </c>
      <c r="K1771" s="39">
        <f>IF(F1771&gt;0, (G1771-I1771)/F1771, "")</f>
        <v/>
      </c>
      <c r="L1771" s="40" t="n">
        <v>39.32</v>
      </c>
      <c r="M1771" s="39">
        <f>IF(AND(ISNUMBER(L1771), L1771&gt;0), (J1771/L1771)*42, "")</f>
        <v/>
      </c>
      <c r="N1771" s="39">
        <f>IF(M1771&lt;&gt;"", M1771/10, "")</f>
        <v/>
      </c>
      <c r="O1771" s="39">
        <f>M1771</f>
        <v/>
      </c>
      <c r="P1771" s="39">
        <f>IF(AND(M1771&lt;&gt;"", J1771&lt;&gt;""), M1771-J1771, "")</f>
        <v/>
      </c>
      <c r="Q1771" s="41" t="inlineStr">
        <is>
          <t>Matched</t>
        </is>
      </c>
      <c r="R1771" s="21" t="inlineStr">
        <is>
          <t>Deductions: Oil: ₹137,000, Shortage: ₹1,680</t>
        </is>
      </c>
    </row>
    <row r="1772">
      <c r="A1772" s="26" t="n">
        <v>1771</v>
      </c>
      <c r="B1772" s="27" t="inlineStr">
        <is>
          <t>Mittal Trading Company</t>
        </is>
      </c>
      <c r="C1772" s="27" t="inlineStr">
        <is>
          <t>INWDMSD27/1757 / PO:0552</t>
        </is>
      </c>
      <c r="D1772" s="26" t="inlineStr">
        <is>
          <t>23-08-2026</t>
        </is>
      </c>
      <c r="E1772" s="32" t="n">
        <v>30.34</v>
      </c>
      <c r="F1772" s="33" t="n">
        <v>303.4</v>
      </c>
      <c r="G1772" s="34" t="n">
        <v>2464830</v>
      </c>
      <c r="H1772" s="34" t="n">
        <v>2464830</v>
      </c>
      <c r="I1772" s="34" t="n">
        <v>34604.80000000007</v>
      </c>
      <c r="J1772" s="34">
        <f>IF(E1772&gt;0, (G1772-I1772)/E1772, "")</f>
        <v/>
      </c>
      <c r="K1772" s="34">
        <f>IF(F1772&gt;0, (G1772-I1772)/F1772, "")</f>
        <v/>
      </c>
      <c r="L1772" s="35" t="n">
        <v>39.97</v>
      </c>
      <c r="M1772" s="34">
        <f>IF(AND(ISNUMBER(L1772), L1772&gt;0), (J1772/L1772)*42, "")</f>
        <v/>
      </c>
      <c r="N1772" s="34">
        <f>IF(M1772&lt;&gt;"", M1772/10, "")</f>
        <v/>
      </c>
      <c r="O1772" s="34">
        <f>M1772</f>
        <v/>
      </c>
      <c r="P1772" s="34">
        <f>IF(AND(M1772&lt;&gt;"", J1772&lt;&gt;""), M1772-J1772, "")</f>
        <v/>
      </c>
      <c r="Q1772" s="41" t="inlineStr">
        <is>
          <t>Matched</t>
        </is>
      </c>
      <c r="R1772" s="27" t="inlineStr">
        <is>
          <t>Deductions: Oil: ₹32,256, Shortage: ₹2,349</t>
        </is>
      </c>
    </row>
    <row r="1773">
      <c r="A1773" s="20" t="n">
        <v>1772</v>
      </c>
      <c r="B1773" s="21" t="inlineStr">
        <is>
          <t>Shri Shyam Trading Company</t>
        </is>
      </c>
      <c r="C1773" s="21" t="inlineStr">
        <is>
          <t>INWDMSD27/1758 / PO:0549</t>
        </is>
      </c>
      <c r="D1773" s="20" t="inlineStr">
        <is>
          <t>23-08-2026</t>
        </is>
      </c>
      <c r="E1773" s="37" t="n">
        <v>25.2</v>
      </c>
      <c r="F1773" s="38" t="n">
        <v>252</v>
      </c>
      <c r="G1773" s="39" t="n">
        <v>2118480</v>
      </c>
      <c r="H1773" s="39" t="n">
        <v>2118480</v>
      </c>
      <c r="I1773" s="39" t="n">
        <v>85748.00000000013</v>
      </c>
      <c r="J1773" s="39">
        <f>IF(E1773&gt;0, (G1773-I1773)/E1773, "")</f>
        <v/>
      </c>
      <c r="K1773" s="39">
        <f>IF(F1773&gt;0, (G1773-I1773)/F1773, "")</f>
        <v/>
      </c>
      <c r="L1773" s="40" t="n">
        <v>40.3</v>
      </c>
      <c r="M1773" s="39">
        <f>IF(AND(ISNUMBER(L1773), L1773&gt;0), (J1773/L1773)*42, "")</f>
        <v/>
      </c>
      <c r="N1773" s="39">
        <f>IF(M1773&lt;&gt;"", M1773/10, "")</f>
        <v/>
      </c>
      <c r="O1773" s="39">
        <f>M1773</f>
        <v/>
      </c>
      <c r="P1773" s="39">
        <f>IF(AND(M1773&lt;&gt;"", J1773&lt;&gt;""), M1773-J1773, "")</f>
        <v/>
      </c>
      <c r="Q1773" s="41" t="inlineStr">
        <is>
          <t>Matched</t>
        </is>
      </c>
      <c r="R1773" s="21" t="inlineStr">
        <is>
          <t>Deductions: Oil: ₹85,748</t>
        </is>
      </c>
    </row>
    <row r="1774">
      <c r="A1774" s="26" t="n">
        <v>1773</v>
      </c>
      <c r="B1774" s="27" t="inlineStr">
        <is>
          <t>Shyam Lal Mukesh Kumar</t>
        </is>
      </c>
      <c r="C1774" s="27" t="inlineStr">
        <is>
          <t>INWDMSD27/1759 / PO:0540</t>
        </is>
      </c>
      <c r="D1774" s="26" t="inlineStr">
        <is>
          <t>23-08-2026</t>
        </is>
      </c>
      <c r="E1774" s="32" t="n">
        <v>40.27</v>
      </c>
      <c r="F1774" s="33" t="n">
        <v>402.7</v>
      </c>
      <c r="G1774" s="34" t="n">
        <v>3388809.5</v>
      </c>
      <c r="H1774" s="34" t="n">
        <v>3388809.5</v>
      </c>
      <c r="I1774" s="34" t="n">
        <v>172054.1938095236</v>
      </c>
      <c r="J1774" s="34">
        <f>IF(E1774&gt;0, (G1774-I1774)/E1774, "")</f>
        <v/>
      </c>
      <c r="K1774" s="34">
        <f>IF(F1774&gt;0, (G1774-I1774)/F1774, "")</f>
        <v/>
      </c>
      <c r="L1774" s="35" t="n">
        <v>39.88</v>
      </c>
      <c r="M1774" s="34">
        <f>IF(AND(ISNUMBER(L1774), L1774&gt;0), (J1774/L1774)*42, "")</f>
        <v/>
      </c>
      <c r="N1774" s="34">
        <f>IF(M1774&lt;&gt;"", M1774/10, "")</f>
        <v/>
      </c>
      <c r="O1774" s="34">
        <f>M1774</f>
        <v/>
      </c>
      <c r="P1774" s="34">
        <f>IF(AND(M1774&lt;&gt;"", J1774&lt;&gt;""), M1774-J1774, "")</f>
        <v/>
      </c>
      <c r="Q1774" s="41" t="inlineStr">
        <is>
          <t>Matched</t>
        </is>
      </c>
      <c r="R1774" s="27" t="inlineStr">
        <is>
          <t>Deductions: Oil: ₹171,054, Brokerage: ₹1,000</t>
        </is>
      </c>
    </row>
    <row r="1775">
      <c r="A1775" s="20" t="n">
        <v>1774</v>
      </c>
      <c r="B1775" s="21" t="inlineStr">
        <is>
          <t>Shyam Lal Mukesh Kumar</t>
        </is>
      </c>
      <c r="C1775" s="21" t="inlineStr">
        <is>
          <t>INWDMSD27/1759 / PO:0548</t>
        </is>
      </c>
      <c r="D1775" s="20" t="inlineStr">
        <is>
          <t>23-08-2026</t>
        </is>
      </c>
      <c r="E1775" s="37" t="n">
        <v>0</v>
      </c>
      <c r="F1775" s="38" t="n">
        <v>0</v>
      </c>
      <c r="G1775" s="39" t="n">
        <v>0</v>
      </c>
      <c r="H1775" s="39" t="n">
        <v>0</v>
      </c>
      <c r="I1775" s="39" t="n">
        <v>0</v>
      </c>
      <c r="J1775" s="39">
        <f>IF(E1775&gt;0, (G1775-I1775)/E1775, "")</f>
        <v/>
      </c>
      <c r="K1775" s="39">
        <f>IF(F1775&gt;0, (G1775-I1775)/F1775, "")</f>
        <v/>
      </c>
      <c r="L1775" s="40" t="n">
        <v>39.88</v>
      </c>
      <c r="M1775" s="39">
        <f>IF(AND(ISNUMBER(L1775), L1775&gt;0), (J1775/L1775)*42, "")</f>
        <v/>
      </c>
      <c r="N1775" s="39">
        <f>IF(M1775&lt;&gt;"", M1775/10, "")</f>
        <v/>
      </c>
      <c r="O1775" s="39">
        <f>M1775</f>
        <v/>
      </c>
      <c r="P1775" s="39">
        <f>IF(AND(M1775&lt;&gt;"", J1775&lt;&gt;""), M1775-J1775, "")</f>
        <v/>
      </c>
      <c r="Q1775" s="42" t="inlineStr">
        <is>
          <t>Weight Zero</t>
        </is>
      </c>
      <c r="R1775" s="21" t="inlineStr">
        <is>
          <t>Received weight is zero</t>
        </is>
      </c>
    </row>
    <row r="1776">
      <c r="A1776" s="26" t="n">
        <v>1775</v>
      </c>
      <c r="B1776" s="27" t="inlineStr">
        <is>
          <t>KGN Traders</t>
        </is>
      </c>
      <c r="C1776" s="27" t="inlineStr">
        <is>
          <t>INWDMSD27/1760 / PO:0547</t>
        </is>
      </c>
      <c r="D1776" s="26" t="inlineStr">
        <is>
          <t>23-08-2026</t>
        </is>
      </c>
      <c r="E1776" s="32" t="n">
        <v>24.92</v>
      </c>
      <c r="F1776" s="33" t="n">
        <v>249.2</v>
      </c>
      <c r="G1776" s="34" t="n">
        <v>2097900</v>
      </c>
      <c r="H1776" s="34" t="n">
        <v>2097900</v>
      </c>
      <c r="I1776" s="34" t="n">
        <v>131534.38</v>
      </c>
      <c r="J1776" s="34">
        <f>IF(E1776&gt;0, (G1776-I1776)/E1776, "")</f>
        <v/>
      </c>
      <c r="K1776" s="34">
        <f>IF(F1776&gt;0, (G1776-I1776)/F1776, "")</f>
        <v/>
      </c>
      <c r="L1776" s="35" t="n">
        <v>40.25</v>
      </c>
      <c r="M1776" s="34">
        <f>IF(AND(ISNUMBER(L1776), L1776&gt;0), (J1776/L1776)*42, "")</f>
        <v/>
      </c>
      <c r="N1776" s="34">
        <f>IF(M1776&lt;&gt;"", M1776/10, "")</f>
        <v/>
      </c>
      <c r="O1776" s="34">
        <f>M1776</f>
        <v/>
      </c>
      <c r="P1776" s="34">
        <f>IF(AND(M1776&lt;&gt;"", J1776&lt;&gt;""), M1776-J1776, "")</f>
        <v/>
      </c>
      <c r="Q1776" s="41" t="inlineStr">
        <is>
          <t>Matched</t>
        </is>
      </c>
      <c r="R1776" s="27" t="inlineStr">
        <is>
          <t>Deductions: Oil: ₹87,412, Shortage: ₹4,620, Bardana: ₹4,125, Moisture: ₹16,783, Brokerage: ₹3,489</t>
        </is>
      </c>
    </row>
    <row r="1777">
      <c r="A1777" s="20" t="n">
        <v>1776</v>
      </c>
      <c r="B1777" s="21" t="inlineStr">
        <is>
          <t>KGN Traders</t>
        </is>
      </c>
      <c r="C1777" s="21" t="inlineStr">
        <is>
          <t>INWDMSD27/1761 / PO:0547</t>
        </is>
      </c>
      <c r="D1777" s="20" t="inlineStr">
        <is>
          <t>23-08-2026</t>
        </is>
      </c>
      <c r="E1777" s="37" t="n">
        <v>29.87</v>
      </c>
      <c r="F1777" s="38" t="n">
        <v>298.7</v>
      </c>
      <c r="G1777" s="39" t="n">
        <v>2508660</v>
      </c>
      <c r="H1777" s="39" t="n">
        <v>2508660</v>
      </c>
      <c r="I1777" s="39" t="n">
        <v>211487.31</v>
      </c>
      <c r="J1777" s="39">
        <f>IF(E1777&gt;0, (G1777-I1777)/E1777, "")</f>
        <v/>
      </c>
      <c r="K1777" s="39">
        <f>IF(F1777&gt;0, (G1777-I1777)/F1777, "")</f>
        <v/>
      </c>
      <c r="L1777" s="40" t="n">
        <v>39.18</v>
      </c>
      <c r="M1777" s="39">
        <f>IF(AND(ISNUMBER(L1777), L1777&gt;0), (J1777/L1777)*42, "")</f>
        <v/>
      </c>
      <c r="N1777" s="39">
        <f>IF(M1777&lt;&gt;"", M1777/10, "")</f>
        <v/>
      </c>
      <c r="O1777" s="39">
        <f>M1777</f>
        <v/>
      </c>
      <c r="P1777" s="39">
        <f>IF(AND(M1777&lt;&gt;"", J1777&lt;&gt;""), M1777-J1777, "")</f>
        <v/>
      </c>
      <c r="Q1777" s="41" t="inlineStr">
        <is>
          <t>Matched</t>
        </is>
      </c>
      <c r="R1777" s="21" t="inlineStr">
        <is>
          <t>Deductions: Oil: ₹168,439, Bardana: ₹5,000, Moisture: ₹17,561, Brokerage: ₹4,182</t>
        </is>
      </c>
    </row>
    <row r="1778">
      <c r="A1778" s="26" t="n">
        <v>1777</v>
      </c>
      <c r="B1778" s="27" t="inlineStr">
        <is>
          <t>Pritam Traders</t>
        </is>
      </c>
      <c r="C1778" s="27" t="inlineStr">
        <is>
          <t>INWDMSD27/1762 / PO:0543</t>
        </is>
      </c>
      <c r="D1778" s="26" t="inlineStr">
        <is>
          <t>24-08-2026</t>
        </is>
      </c>
      <c r="E1778" s="32" t="n">
        <v>30.41</v>
      </c>
      <c r="F1778" s="33" t="n">
        <v>304.1</v>
      </c>
      <c r="G1778" s="34" t="n">
        <v>2562000</v>
      </c>
      <c r="H1778" s="34" t="n">
        <v>2562000</v>
      </c>
      <c r="I1778" s="34" t="n">
        <v>211556.8</v>
      </c>
      <c r="J1778" s="34">
        <f>IF(E1778&gt;0, (G1778-I1778)/E1778, "")</f>
        <v/>
      </c>
      <c r="K1778" s="34">
        <f>IF(F1778&gt;0, (G1778-I1778)/F1778, "")</f>
        <v/>
      </c>
      <c r="L1778" s="35" t="n">
        <v>39.07</v>
      </c>
      <c r="M1778" s="34">
        <f>IF(AND(ISNUMBER(L1778), L1778&gt;0), (J1778/L1778)*42, "")</f>
        <v/>
      </c>
      <c r="N1778" s="34">
        <f>IF(M1778&lt;&gt;"", M1778/10, "")</f>
        <v/>
      </c>
      <c r="O1778" s="34">
        <f>M1778</f>
        <v/>
      </c>
      <c r="P1778" s="34">
        <f>IF(AND(M1778&lt;&gt;"", J1778&lt;&gt;""), M1778-J1778, "")</f>
        <v/>
      </c>
      <c r="Q1778" s="41" t="inlineStr">
        <is>
          <t>Matched</t>
        </is>
      </c>
      <c r="R1778" s="27" t="inlineStr">
        <is>
          <t>Deductions: Oil: ₹178,730, Shortage: ₹7,560, Bardana: ₹5,125, Brokerage: ₹4,257</t>
        </is>
      </c>
    </row>
    <row r="1779">
      <c r="A1779" s="20" t="n">
        <v>1778</v>
      </c>
      <c r="B1779" s="21" t="inlineStr">
        <is>
          <t>Shri Shyam Trading Company</t>
        </is>
      </c>
      <c r="C1779" s="21" t="inlineStr">
        <is>
          <t>INWDMSD27/1763 / PO:0549</t>
        </is>
      </c>
      <c r="D1779" s="20" t="inlineStr">
        <is>
          <t>24-08-2026</t>
        </is>
      </c>
      <c r="E1779" s="37" t="n">
        <v>24.35</v>
      </c>
      <c r="F1779" s="38" t="n">
        <v>243.5</v>
      </c>
      <c r="G1779" s="39" t="n">
        <v>2048760</v>
      </c>
      <c r="H1779" s="39" t="n">
        <v>2048760</v>
      </c>
      <c r="I1779" s="39" t="n">
        <v>99511.19999999995</v>
      </c>
      <c r="J1779" s="39">
        <f>IF(E1779&gt;0, (G1779-I1779)/E1779, "")</f>
        <v/>
      </c>
      <c r="K1779" s="39">
        <f>IF(F1779&gt;0, (G1779-I1779)/F1779, "")</f>
        <v/>
      </c>
      <c r="L1779" s="40" t="n">
        <v>39.96</v>
      </c>
      <c r="M1779" s="39">
        <f>IF(AND(ISNUMBER(L1779), L1779&gt;0), (J1779/L1779)*42, "")</f>
        <v/>
      </c>
      <c r="N1779" s="39">
        <f>IF(M1779&lt;&gt;"", M1779/10, "")</f>
        <v/>
      </c>
      <c r="O1779" s="39">
        <f>M1779</f>
        <v/>
      </c>
      <c r="P1779" s="39">
        <f>IF(AND(M1779&lt;&gt;"", J1779&lt;&gt;""), M1779-J1779, "")</f>
        <v/>
      </c>
      <c r="Q1779" s="41" t="inlineStr">
        <is>
          <t>Matched</t>
        </is>
      </c>
      <c r="R1779" s="21" t="inlineStr">
        <is>
          <t>Deductions: Oil: ₹99,511</t>
        </is>
      </c>
    </row>
    <row r="1780">
      <c r="A1780" s="26" t="n">
        <v>1779</v>
      </c>
      <c r="B1780" s="27" t="inlineStr">
        <is>
          <t>Kapil Agro Industries</t>
        </is>
      </c>
      <c r="C1780" s="27" t="inlineStr">
        <is>
          <t>INWDMSD27/1764 / PO:0550</t>
        </is>
      </c>
      <c r="D1780" s="26" t="inlineStr">
        <is>
          <t>24-08-2026</t>
        </is>
      </c>
      <c r="E1780" s="32" t="n">
        <v>16.95</v>
      </c>
      <c r="F1780" s="33" t="n">
        <v>169.5</v>
      </c>
      <c r="G1780" s="34" t="n">
        <v>1422120</v>
      </c>
      <c r="H1780" s="34" t="n">
        <v>1422120</v>
      </c>
      <c r="I1780" s="34" t="n">
        <v>68735.80000000003</v>
      </c>
      <c r="J1780" s="34">
        <f>IF(E1780&gt;0, (G1780-I1780)/E1780, "")</f>
        <v/>
      </c>
      <c r="K1780" s="34">
        <f>IF(F1780&gt;0, (G1780-I1780)/F1780, "")</f>
        <v/>
      </c>
      <c r="L1780" s="35" t="n">
        <v>39.97</v>
      </c>
      <c r="M1780" s="34">
        <f>IF(AND(ISNUMBER(L1780), L1780&gt;0), (J1780/L1780)*42, "")</f>
        <v/>
      </c>
      <c r="N1780" s="34">
        <f>IF(M1780&lt;&gt;"", M1780/10, "")</f>
        <v/>
      </c>
      <c r="O1780" s="34">
        <f>M1780</f>
        <v/>
      </c>
      <c r="P1780" s="34">
        <f>IF(AND(M1780&lt;&gt;"", J1780&lt;&gt;""), M1780-J1780, "")</f>
        <v/>
      </c>
      <c r="Q1780" s="41" t="inlineStr">
        <is>
          <t>Matched</t>
        </is>
      </c>
      <c r="R1780" s="27" t="inlineStr">
        <is>
          <t>Deductions: Oil: ₹68,736</t>
        </is>
      </c>
    </row>
    <row r="1781">
      <c r="A1781" s="20" t="n">
        <v>1780</v>
      </c>
      <c r="B1781" s="21" t="inlineStr">
        <is>
          <t>Bhawani Trading Company</t>
        </is>
      </c>
      <c r="C1781" s="21" t="inlineStr">
        <is>
          <t>INWDMSD27/1765 / PO:0551</t>
        </is>
      </c>
      <c r="D1781" s="20" t="inlineStr">
        <is>
          <t>24-08-2026</t>
        </is>
      </c>
      <c r="E1781" s="37" t="n">
        <v>27.39</v>
      </c>
      <c r="F1781" s="38" t="n">
        <v>273.9</v>
      </c>
      <c r="G1781" s="39" t="n">
        <v>2305800</v>
      </c>
      <c r="H1781" s="39" t="n">
        <v>2305800</v>
      </c>
      <c r="I1781" s="39" t="n">
        <v>93750.00000000015</v>
      </c>
      <c r="J1781" s="39">
        <f>IF(E1781&gt;0, (G1781-I1781)/E1781, "")</f>
        <v/>
      </c>
      <c r="K1781" s="39">
        <f>IF(F1781&gt;0, (G1781-I1781)/F1781, "")</f>
        <v/>
      </c>
      <c r="L1781" s="40" t="n">
        <v>40.3</v>
      </c>
      <c r="M1781" s="39">
        <f>IF(AND(ISNUMBER(L1781), L1781&gt;0), (J1781/L1781)*42, "")</f>
        <v/>
      </c>
      <c r="N1781" s="39">
        <f>IF(M1781&lt;&gt;"", M1781/10, "")</f>
        <v/>
      </c>
      <c r="O1781" s="39">
        <f>M1781</f>
        <v/>
      </c>
      <c r="P1781" s="39">
        <f>IF(AND(M1781&lt;&gt;"", J1781&lt;&gt;""), M1781-J1781, "")</f>
        <v/>
      </c>
      <c r="Q1781" s="41" t="inlineStr">
        <is>
          <t>Matched</t>
        </is>
      </c>
      <c r="R1781" s="21" t="inlineStr">
        <is>
          <t>Deductions: Oil: ₹93,330, Shortage: ₹420</t>
        </is>
      </c>
    </row>
    <row r="1782">
      <c r="A1782" s="26" t="n">
        <v>1781</v>
      </c>
      <c r="B1782" s="27" t="inlineStr">
        <is>
          <t>Bhawani Trading Company</t>
        </is>
      </c>
      <c r="C1782" s="27" t="inlineStr">
        <is>
          <t>INWDMSD27/1766 / PO:0546</t>
        </is>
      </c>
      <c r="D1782" s="26" t="inlineStr">
        <is>
          <t>24-08-2026</t>
        </is>
      </c>
      <c r="E1782" s="32" t="n">
        <v>8.959999999999999</v>
      </c>
      <c r="F1782" s="33" t="n">
        <v>89.59999999999999</v>
      </c>
      <c r="G1782" s="34" t="n">
        <v>752075</v>
      </c>
      <c r="H1782" s="34" t="n">
        <v>752075</v>
      </c>
      <c r="I1782" s="34" t="n">
        <v>35454.96428571423</v>
      </c>
      <c r="J1782" s="34">
        <f>IF(E1782&gt;0, (G1782-I1782)/E1782, "")</f>
        <v/>
      </c>
      <c r="K1782" s="34">
        <f>IF(F1782&gt;0, (G1782-I1782)/F1782, "")</f>
        <v/>
      </c>
      <c r="L1782" s="35" t="n">
        <v>40.02</v>
      </c>
      <c r="M1782" s="34">
        <f>IF(AND(ISNUMBER(L1782), L1782&gt;0), (J1782/L1782)*42, "")</f>
        <v/>
      </c>
      <c r="N1782" s="34">
        <f>IF(M1782&lt;&gt;"", M1782/10, "")</f>
        <v/>
      </c>
      <c r="O1782" s="34">
        <f>M1782</f>
        <v/>
      </c>
      <c r="P1782" s="34">
        <f>IF(AND(M1782&lt;&gt;"", J1782&lt;&gt;""), M1782-J1782, "")</f>
        <v/>
      </c>
      <c r="Q1782" s="41" t="inlineStr">
        <is>
          <t>Matched</t>
        </is>
      </c>
      <c r="R1782" s="27" t="inlineStr">
        <is>
          <t>Deductions: Oil: ₹35,455</t>
        </is>
      </c>
    </row>
    <row r="1783">
      <c r="A1783" s="20" t="n">
        <v>1782</v>
      </c>
      <c r="B1783" s="21" t="inlineStr">
        <is>
          <t>Bhawani Trading Company</t>
        </is>
      </c>
      <c r="C1783" s="21" t="inlineStr">
        <is>
          <t>INWDMSD27/1767 / PO:0546</t>
        </is>
      </c>
      <c r="D1783" s="20" t="inlineStr">
        <is>
          <t>24-08-2026</t>
        </is>
      </c>
      <c r="E1783" s="37" t="n">
        <v>9.02</v>
      </c>
      <c r="F1783" s="38" t="n">
        <v>90.2</v>
      </c>
      <c r="G1783" s="39" t="n">
        <v>757100</v>
      </c>
      <c r="H1783" s="39" t="n">
        <v>757100</v>
      </c>
      <c r="I1783" s="39" t="n">
        <v>43262.85714285712</v>
      </c>
      <c r="J1783" s="39">
        <f>IF(E1783&gt;0, (G1783-I1783)/E1783, "")</f>
        <v/>
      </c>
      <c r="K1783" s="39">
        <f>IF(F1783&gt;0, (G1783-I1783)/F1783, "")</f>
        <v/>
      </c>
      <c r="L1783" s="40" t="n">
        <v>39.6</v>
      </c>
      <c r="M1783" s="39">
        <f>IF(AND(ISNUMBER(L1783), L1783&gt;0), (J1783/L1783)*42, "")</f>
        <v/>
      </c>
      <c r="N1783" s="39">
        <f>IF(M1783&lt;&gt;"", M1783/10, "")</f>
        <v/>
      </c>
      <c r="O1783" s="39">
        <f>M1783</f>
        <v/>
      </c>
      <c r="P1783" s="39">
        <f>IF(AND(M1783&lt;&gt;"", J1783&lt;&gt;""), M1783-J1783, "")</f>
        <v/>
      </c>
      <c r="Q1783" s="41" t="inlineStr">
        <is>
          <t>Matched</t>
        </is>
      </c>
      <c r="R1783" s="21" t="inlineStr">
        <is>
          <t>Deductions: Oil: ₹43,263</t>
        </is>
      </c>
    </row>
    <row r="1784">
      <c r="A1784" s="26" t="n">
        <v>1783</v>
      </c>
      <c r="B1784" s="27" t="inlineStr">
        <is>
          <t>Bhawani Trading Company</t>
        </is>
      </c>
      <c r="C1784" s="27" t="inlineStr">
        <is>
          <t>INWDMSD27/1768 / PO:0546</t>
        </is>
      </c>
      <c r="D1784" s="26" t="inlineStr">
        <is>
          <t>24-08-2026</t>
        </is>
      </c>
      <c r="E1784" s="32" t="n">
        <v>8.940000000000001</v>
      </c>
      <c r="F1784" s="33" t="n">
        <v>89.40000000000001</v>
      </c>
      <c r="G1784" s="34" t="n">
        <v>749562.5</v>
      </c>
      <c r="H1784" s="34" t="n">
        <v>749562.5</v>
      </c>
      <c r="I1784" s="34" t="n">
        <v>46579.95535714285</v>
      </c>
      <c r="J1784" s="34">
        <f>IF(E1784&gt;0, (G1784-I1784)/E1784, "")</f>
        <v/>
      </c>
      <c r="K1784" s="34">
        <f>IF(F1784&gt;0, (G1784-I1784)/F1784, "")</f>
        <v/>
      </c>
      <c r="L1784" s="35" t="n">
        <v>39.39</v>
      </c>
      <c r="M1784" s="34">
        <f>IF(AND(ISNUMBER(L1784), L1784&gt;0), (J1784/L1784)*42, "")</f>
        <v/>
      </c>
      <c r="N1784" s="34">
        <f>IF(M1784&lt;&gt;"", M1784/10, "")</f>
        <v/>
      </c>
      <c r="O1784" s="34">
        <f>M1784</f>
        <v/>
      </c>
      <c r="P1784" s="34">
        <f>IF(AND(M1784&lt;&gt;"", J1784&lt;&gt;""), M1784-J1784, "")</f>
        <v/>
      </c>
      <c r="Q1784" s="41" t="inlineStr">
        <is>
          <t>Matched</t>
        </is>
      </c>
      <c r="R1784" s="27" t="inlineStr">
        <is>
          <t>Deductions: Oil: ₹46,580</t>
        </is>
      </c>
    </row>
    <row r="1785">
      <c r="A1785" s="20" t="n">
        <v>1784</v>
      </c>
      <c r="B1785" s="21" t="inlineStr">
        <is>
          <t>Cargill India Private Limited</t>
        </is>
      </c>
      <c r="C1785" s="21" t="inlineStr">
        <is>
          <t>INWDMSD27/1769 / PO:0536</t>
        </is>
      </c>
      <c r="D1785" s="20" t="inlineStr">
        <is>
          <t>24-08-2026</t>
        </is>
      </c>
      <c r="E1785" s="37" t="n">
        <v>10.34</v>
      </c>
      <c r="F1785" s="38" t="n">
        <v>103.4</v>
      </c>
      <c r="G1785" s="39" t="n">
        <v>832370</v>
      </c>
      <c r="H1785" s="39" t="n">
        <v>832370</v>
      </c>
      <c r="I1785" s="39" t="n">
        <v>1879.882057716508</v>
      </c>
      <c r="J1785" s="39">
        <f>IF(E1785&gt;0, (G1785-I1785)/E1785, "")</f>
        <v/>
      </c>
      <c r="K1785" s="39">
        <f>IF(F1785&gt;0, (G1785-I1785)/F1785, "")</f>
        <v/>
      </c>
      <c r="L1785" s="40" t="n">
        <v>39.76</v>
      </c>
      <c r="M1785" s="39">
        <f>IF(AND(ISNUMBER(L1785), L1785&gt;0), (J1785/L1785)*42, "")</f>
        <v/>
      </c>
      <c r="N1785" s="39">
        <f>IF(M1785&lt;&gt;"", M1785/10, "")</f>
        <v/>
      </c>
      <c r="O1785" s="39">
        <f>M1785</f>
        <v/>
      </c>
      <c r="P1785" s="39">
        <f>IF(AND(M1785&lt;&gt;"", J1785&lt;&gt;""), M1785-J1785, "")</f>
        <v/>
      </c>
      <c r="Q1785" s="41" t="inlineStr">
        <is>
          <t>Matched</t>
        </is>
      </c>
      <c r="R1785" s="21" t="inlineStr">
        <is>
          <t>Deductions: Oil: ₹1,880</t>
        </is>
      </c>
    </row>
    <row r="1786">
      <c r="A1786" s="26" t="n">
        <v>1785</v>
      </c>
      <c r="B1786" s="27" t="inlineStr">
        <is>
          <t>Cargill India Private Limited</t>
        </is>
      </c>
      <c r="C1786" s="27" t="inlineStr">
        <is>
          <t>INWDMSD27/1770 / PO:0536</t>
        </is>
      </c>
      <c r="D1786" s="26" t="inlineStr">
        <is>
          <t>24-08-2026</t>
        </is>
      </c>
      <c r="E1786" s="32" t="n">
        <v>10.28</v>
      </c>
      <c r="F1786" s="33" t="n">
        <v>102.8</v>
      </c>
      <c r="G1786" s="34" t="n">
        <v>828345</v>
      </c>
      <c r="H1786" s="34" t="n">
        <v>828345</v>
      </c>
      <c r="I1786" s="34" t="n">
        <v>2494.388958594825</v>
      </c>
      <c r="J1786" s="34">
        <f>IF(E1786&gt;0, (G1786-I1786)/E1786, "")</f>
        <v/>
      </c>
      <c r="K1786" s="34">
        <f>IF(F1786&gt;0, (G1786-I1786)/F1786, "")</f>
        <v/>
      </c>
      <c r="L1786" s="35" t="n">
        <v>39.73</v>
      </c>
      <c r="M1786" s="34">
        <f>IF(AND(ISNUMBER(L1786), L1786&gt;0), (J1786/L1786)*42, "")</f>
        <v/>
      </c>
      <c r="N1786" s="34">
        <f>IF(M1786&lt;&gt;"", M1786/10, "")</f>
        <v/>
      </c>
      <c r="O1786" s="34">
        <f>M1786</f>
        <v/>
      </c>
      <c r="P1786" s="34">
        <f>IF(AND(M1786&lt;&gt;"", J1786&lt;&gt;""), M1786-J1786, "")</f>
        <v/>
      </c>
      <c r="Q1786" s="41" t="inlineStr">
        <is>
          <t>Matched</t>
        </is>
      </c>
      <c r="R1786" s="27" t="inlineStr">
        <is>
          <t>Deductions: Oil: ₹2,494</t>
        </is>
      </c>
    </row>
    <row r="1787">
      <c r="A1787" s="20" t="n">
        <v>1786</v>
      </c>
      <c r="B1787" s="21" t="inlineStr">
        <is>
          <t>Cargill India Private Limited</t>
        </is>
      </c>
      <c r="C1787" s="21" t="inlineStr">
        <is>
          <t>INWDMSD27/1771 / PO:0536</t>
        </is>
      </c>
      <c r="D1787" s="20" t="inlineStr">
        <is>
          <t>24-08-2026</t>
        </is>
      </c>
      <c r="E1787" s="37" t="n">
        <v>10.3</v>
      </c>
      <c r="F1787" s="38" t="n">
        <v>103</v>
      </c>
      <c r="G1787" s="39" t="n">
        <v>829955</v>
      </c>
      <c r="H1787" s="39" t="n">
        <v>829955</v>
      </c>
      <c r="I1787" s="39" t="n">
        <v>3332.316185696438</v>
      </c>
      <c r="J1787" s="39">
        <f>IF(E1787&gt;0, (G1787-I1787)/E1787, "")</f>
        <v/>
      </c>
      <c r="K1787" s="39">
        <f>IF(F1787&gt;0, (G1787-I1787)/F1787, "")</f>
        <v/>
      </c>
      <c r="L1787" s="40" t="n">
        <v>39.69</v>
      </c>
      <c r="M1787" s="39">
        <f>IF(AND(ISNUMBER(L1787), L1787&gt;0), (J1787/L1787)*42, "")</f>
        <v/>
      </c>
      <c r="N1787" s="39">
        <f>IF(M1787&lt;&gt;"", M1787/10, "")</f>
        <v/>
      </c>
      <c r="O1787" s="39">
        <f>M1787</f>
        <v/>
      </c>
      <c r="P1787" s="39">
        <f>IF(AND(M1787&lt;&gt;"", J1787&lt;&gt;""), M1787-J1787, "")</f>
        <v/>
      </c>
      <c r="Q1787" s="41" t="inlineStr">
        <is>
          <t>Matched</t>
        </is>
      </c>
      <c r="R1787" s="21" t="inlineStr">
        <is>
          <t>Deductions: Oil: ₹3,332</t>
        </is>
      </c>
    </row>
    <row r="1788">
      <c r="A1788" s="26" t="n">
        <v>1787</v>
      </c>
      <c r="B1788" s="27" t="inlineStr">
        <is>
          <t>Bhawani Trading Company</t>
        </is>
      </c>
      <c r="C1788" s="27" t="inlineStr">
        <is>
          <t>INWDMSD27/1772 / PO:0546</t>
        </is>
      </c>
      <c r="D1788" s="26" t="inlineStr">
        <is>
          <t>24-08-2026</t>
        </is>
      </c>
      <c r="E1788" s="32" t="n">
        <v>8.99</v>
      </c>
      <c r="F1788" s="33" t="n">
        <v>89.90000000000001</v>
      </c>
      <c r="G1788" s="34" t="n">
        <v>754587.5</v>
      </c>
      <c r="H1788" s="34" t="n">
        <v>754587.5</v>
      </c>
      <c r="I1788" s="34" t="n">
        <v>43119.28571428569</v>
      </c>
      <c r="J1788" s="34">
        <f>IF(E1788&gt;0, (G1788-I1788)/E1788, "")</f>
        <v/>
      </c>
      <c r="K1788" s="34">
        <f>IF(F1788&gt;0, (G1788-I1788)/F1788, "")</f>
        <v/>
      </c>
      <c r="L1788" s="35" t="n">
        <v>39.6</v>
      </c>
      <c r="M1788" s="34">
        <f>IF(AND(ISNUMBER(L1788), L1788&gt;0), (J1788/L1788)*42, "")</f>
        <v/>
      </c>
      <c r="N1788" s="34">
        <f>IF(M1788&lt;&gt;"", M1788/10, "")</f>
        <v/>
      </c>
      <c r="O1788" s="34">
        <f>M1788</f>
        <v/>
      </c>
      <c r="P1788" s="34">
        <f>IF(AND(M1788&lt;&gt;"", J1788&lt;&gt;""), M1788-J1788, "")</f>
        <v/>
      </c>
      <c r="Q1788" s="41" t="inlineStr">
        <is>
          <t>Matched</t>
        </is>
      </c>
      <c r="R1788" s="27" t="inlineStr">
        <is>
          <t>Deductions: Oil: ₹43,119</t>
        </is>
      </c>
    </row>
    <row r="1789">
      <c r="A1789" s="20" t="n">
        <v>1788</v>
      </c>
      <c r="B1789" s="21" t="inlineStr">
        <is>
          <t>Cargill India Private Limited</t>
        </is>
      </c>
      <c r="C1789" s="21" t="inlineStr">
        <is>
          <t>INWDMSD27/1773 / PO:0536</t>
        </is>
      </c>
      <c r="D1789" s="20" t="inlineStr">
        <is>
          <t>24-08-2026</t>
        </is>
      </c>
      <c r="E1789" s="37" t="n">
        <v>10.33</v>
      </c>
      <c r="F1789" s="38" t="n">
        <v>103.3</v>
      </c>
      <c r="G1789" s="39" t="n">
        <v>832370</v>
      </c>
      <c r="H1789" s="39" t="n">
        <v>832370</v>
      </c>
      <c r="I1789" s="39" t="n">
        <v>0</v>
      </c>
      <c r="J1789" s="39">
        <f>IF(E1789&gt;0, (G1789-I1789)/E1789, "")</f>
        <v/>
      </c>
      <c r="K1789" s="39">
        <f>IF(F1789&gt;0, (G1789-I1789)/F1789, "")</f>
        <v/>
      </c>
      <c r="L1789" s="40" t="n">
        <v>39.96</v>
      </c>
      <c r="M1789" s="39">
        <f>IF(AND(ISNUMBER(L1789), L1789&gt;0), (J1789/L1789)*42, "")</f>
        <v/>
      </c>
      <c r="N1789" s="39">
        <f>IF(M1789&lt;&gt;"", M1789/10, "")</f>
        <v/>
      </c>
      <c r="O1789" s="39">
        <f>M1789</f>
        <v/>
      </c>
      <c r="P1789" s="39">
        <f>IF(AND(M1789&lt;&gt;"", J1789&lt;&gt;""), M1789-J1789, "")</f>
        <v/>
      </c>
      <c r="Q1789" s="41" t="inlineStr">
        <is>
          <t>Matched</t>
        </is>
      </c>
      <c r="R1789" s="21" t="inlineStr">
        <is>
          <t>Fully reconciled &amp; verified</t>
        </is>
      </c>
    </row>
    <row r="1790">
      <c r="A1790" s="26" t="n">
        <v>1789</v>
      </c>
      <c r="B1790" s="27" t="inlineStr">
        <is>
          <t>Cargill India Private Limited</t>
        </is>
      </c>
      <c r="C1790" s="27" t="inlineStr">
        <is>
          <t>INWDMSD27/1774 / PO:0536</t>
        </is>
      </c>
      <c r="D1790" s="26" t="inlineStr">
        <is>
          <t>24-08-2026</t>
        </is>
      </c>
      <c r="E1790" s="32" t="n">
        <v>10.34</v>
      </c>
      <c r="F1790" s="33" t="n">
        <v>103.4</v>
      </c>
      <c r="G1790" s="34" t="n">
        <v>833980</v>
      </c>
      <c r="H1790" s="34" t="n">
        <v>833980</v>
      </c>
      <c r="I1790" s="34" t="n">
        <v>2092.797992471799</v>
      </c>
      <c r="J1790" s="34">
        <f>IF(E1790&gt;0, (G1790-I1790)/E1790, "")</f>
        <v/>
      </c>
      <c r="K1790" s="34">
        <f>IF(F1790&gt;0, (G1790-I1790)/F1790, "")</f>
        <v/>
      </c>
      <c r="L1790" s="35" t="n">
        <v>39.75</v>
      </c>
      <c r="M1790" s="34">
        <f>IF(AND(ISNUMBER(L1790), L1790&gt;0), (J1790/L1790)*42, "")</f>
        <v/>
      </c>
      <c r="N1790" s="34">
        <f>IF(M1790&lt;&gt;"", M1790/10, "")</f>
        <v/>
      </c>
      <c r="O1790" s="34">
        <f>M1790</f>
        <v/>
      </c>
      <c r="P1790" s="34">
        <f>IF(AND(M1790&lt;&gt;"", J1790&lt;&gt;""), M1790-J1790, "")</f>
        <v/>
      </c>
      <c r="Q1790" s="41" t="inlineStr">
        <is>
          <t>Matched</t>
        </is>
      </c>
      <c r="R1790" s="27" t="inlineStr">
        <is>
          <t>Deductions: Oil: ₹2,093</t>
        </is>
      </c>
    </row>
    <row r="1791">
      <c r="A1791" s="20" t="n">
        <v>1790</v>
      </c>
      <c r="B1791" s="21" t="inlineStr">
        <is>
          <t>Bhawani Trading Company</t>
        </is>
      </c>
      <c r="C1791" s="21" t="inlineStr">
        <is>
          <t>INWDMSD27/1775 / PO:0546</t>
        </is>
      </c>
      <c r="D1791" s="20" t="inlineStr">
        <is>
          <t>24-08-2026</t>
        </is>
      </c>
      <c r="E1791" s="37" t="n">
        <v>8.970000000000001</v>
      </c>
      <c r="F1791" s="38" t="n">
        <v>89.7</v>
      </c>
      <c r="G1791" s="39" t="n">
        <v>752075</v>
      </c>
      <c r="H1791" s="39" t="n">
        <v>752075</v>
      </c>
      <c r="I1791" s="39" t="n">
        <v>35275.89880952379</v>
      </c>
      <c r="J1791" s="39">
        <f>IF(E1791&gt;0, (G1791-I1791)/E1791, "")</f>
        <v/>
      </c>
      <c r="K1791" s="39">
        <f>IF(F1791&gt;0, (G1791-I1791)/F1791, "")</f>
        <v/>
      </c>
      <c r="L1791" s="40" t="n">
        <v>40.03</v>
      </c>
      <c r="M1791" s="39">
        <f>IF(AND(ISNUMBER(L1791), L1791&gt;0), (J1791/L1791)*42, "")</f>
        <v/>
      </c>
      <c r="N1791" s="39">
        <f>IF(M1791&lt;&gt;"", M1791/10, "")</f>
        <v/>
      </c>
      <c r="O1791" s="39">
        <f>M1791</f>
        <v/>
      </c>
      <c r="P1791" s="39">
        <f>IF(AND(M1791&lt;&gt;"", J1791&lt;&gt;""), M1791-J1791, "")</f>
        <v/>
      </c>
      <c r="Q1791" s="41" t="inlineStr">
        <is>
          <t>Matched</t>
        </is>
      </c>
      <c r="R1791" s="21" t="inlineStr">
        <is>
          <t>Deductions: Oil: ₹35,276</t>
        </is>
      </c>
    </row>
    <row r="1792">
      <c r="A1792" s="26" t="n">
        <v>1791</v>
      </c>
      <c r="B1792" s="27" t="inlineStr">
        <is>
          <t>Cargill India Private Limited</t>
        </is>
      </c>
      <c r="C1792" s="27" t="inlineStr">
        <is>
          <t>INWDMSD27/1776 / PO:0536</t>
        </is>
      </c>
      <c r="D1792" s="26" t="inlineStr">
        <is>
          <t>24-08-2026</t>
        </is>
      </c>
      <c r="E1792" s="32" t="n">
        <v>10.33</v>
      </c>
      <c r="F1792" s="33" t="n">
        <v>103.3</v>
      </c>
      <c r="G1792" s="34" t="n">
        <v>833175</v>
      </c>
      <c r="H1792" s="34" t="n">
        <v>833175</v>
      </c>
      <c r="I1792" s="34" t="n">
        <v>0</v>
      </c>
      <c r="J1792" s="34">
        <f>IF(E1792&gt;0, (G1792-I1792)/E1792, "")</f>
        <v/>
      </c>
      <c r="K1792" s="34">
        <f>IF(F1792&gt;0, (G1792-I1792)/F1792, "")</f>
        <v/>
      </c>
      <c r="L1792" s="35" t="n">
        <v>39.94</v>
      </c>
      <c r="M1792" s="34">
        <f>IF(AND(ISNUMBER(L1792), L1792&gt;0), (J1792/L1792)*42, "")</f>
        <v/>
      </c>
      <c r="N1792" s="34">
        <f>IF(M1792&lt;&gt;"", M1792/10, "")</f>
        <v/>
      </c>
      <c r="O1792" s="34">
        <f>M1792</f>
        <v/>
      </c>
      <c r="P1792" s="34">
        <f>IF(AND(M1792&lt;&gt;"", J1792&lt;&gt;""), M1792-J1792, "")</f>
        <v/>
      </c>
      <c r="Q1792" s="41" t="inlineStr">
        <is>
          <t>Matched</t>
        </is>
      </c>
      <c r="R1792" s="27" t="inlineStr">
        <is>
          <t>Fully reconciled &amp; verified</t>
        </is>
      </c>
    </row>
    <row r="1793">
      <c r="A1793" s="20" t="n">
        <v>1792</v>
      </c>
      <c r="B1793" s="21" t="inlineStr">
        <is>
          <t>Cargill India Private Limited</t>
        </is>
      </c>
      <c r="C1793" s="21" t="inlineStr">
        <is>
          <t>INWDMSD27/1777 / PO:0536</t>
        </is>
      </c>
      <c r="D1793" s="20" t="inlineStr">
        <is>
          <t>24-08-2026</t>
        </is>
      </c>
      <c r="E1793" s="37" t="n">
        <v>10.23</v>
      </c>
      <c r="F1793" s="38" t="n">
        <v>102.3</v>
      </c>
      <c r="G1793" s="39" t="n">
        <v>825125</v>
      </c>
      <c r="H1793" s="39" t="n">
        <v>825125</v>
      </c>
      <c r="I1793" s="39" t="n">
        <v>0</v>
      </c>
      <c r="J1793" s="39">
        <f>IF(E1793&gt;0, (G1793-I1793)/E1793, "")</f>
        <v/>
      </c>
      <c r="K1793" s="39">
        <f>IF(F1793&gt;0, (G1793-I1793)/F1793, "")</f>
        <v/>
      </c>
      <c r="L1793" s="40" t="n">
        <v>40.22</v>
      </c>
      <c r="M1793" s="39">
        <f>IF(AND(ISNUMBER(L1793), L1793&gt;0), (J1793/L1793)*42, "")</f>
        <v/>
      </c>
      <c r="N1793" s="39">
        <f>IF(M1793&lt;&gt;"", M1793/10, "")</f>
        <v/>
      </c>
      <c r="O1793" s="39">
        <f>M1793</f>
        <v/>
      </c>
      <c r="P1793" s="39">
        <f>IF(AND(M1793&lt;&gt;"", J1793&lt;&gt;""), M1793-J1793, "")</f>
        <v/>
      </c>
      <c r="Q1793" s="41" t="inlineStr">
        <is>
          <t>Matched</t>
        </is>
      </c>
      <c r="R1793" s="21" t="inlineStr">
        <is>
          <t>Fully reconciled &amp; verified</t>
        </is>
      </c>
    </row>
    <row r="1794">
      <c r="A1794" s="26" t="n">
        <v>1793</v>
      </c>
      <c r="B1794" s="27" t="inlineStr">
        <is>
          <t>Shri Shyam Trading Company</t>
        </is>
      </c>
      <c r="C1794" s="27" t="inlineStr">
        <is>
          <t>INWDMSD27/1778 / PO:0549</t>
        </is>
      </c>
      <c r="D1794" s="26" t="inlineStr">
        <is>
          <t>25-08-2026</t>
        </is>
      </c>
      <c r="E1794" s="32" t="n">
        <v>10.49</v>
      </c>
      <c r="F1794" s="33" t="n">
        <v>104.9</v>
      </c>
      <c r="G1794" s="34" t="n">
        <v>880320</v>
      </c>
      <c r="H1794" s="34" t="n">
        <v>880320</v>
      </c>
      <c r="I1794" s="34" t="n">
        <v>47579.20000000006</v>
      </c>
      <c r="J1794" s="34">
        <f>IF(E1794&gt;0, (G1794-I1794)/E1794, "")</f>
        <v/>
      </c>
      <c r="K1794" s="34">
        <f>IF(F1794&gt;0, (G1794-I1794)/F1794, "")</f>
        <v/>
      </c>
      <c r="L1794" s="35" t="n">
        <v>39.87</v>
      </c>
      <c r="M1794" s="34">
        <f>IF(AND(ISNUMBER(L1794), L1794&gt;0), (J1794/L1794)*42, "")</f>
        <v/>
      </c>
      <c r="N1794" s="34">
        <f>IF(M1794&lt;&gt;"", M1794/10, "")</f>
        <v/>
      </c>
      <c r="O1794" s="34">
        <f>M1794</f>
        <v/>
      </c>
      <c r="P1794" s="34">
        <f>IF(AND(M1794&lt;&gt;"", J1794&lt;&gt;""), M1794-J1794, "")</f>
        <v/>
      </c>
      <c r="Q1794" s="41" t="inlineStr">
        <is>
          <t>Matched</t>
        </is>
      </c>
      <c r="R1794" s="27" t="inlineStr">
        <is>
          <t>Deductions: Oil: ₹47,579</t>
        </is>
      </c>
    </row>
    <row r="1795">
      <c r="A1795" s="20" t="n">
        <v>1794</v>
      </c>
      <c r="B1795" s="21" t="inlineStr">
        <is>
          <t>Shri Shyam Trading Company</t>
        </is>
      </c>
      <c r="C1795" s="21" t="inlineStr">
        <is>
          <t>INWDMSD27/1779 / PO:0549</t>
        </is>
      </c>
      <c r="D1795" s="20" t="inlineStr">
        <is>
          <t>25-08-2026</t>
        </is>
      </c>
      <c r="E1795" s="37" t="n">
        <v>10.63</v>
      </c>
      <c r="F1795" s="38" t="n">
        <v>106.3</v>
      </c>
      <c r="G1795" s="39" t="n">
        <v>893760</v>
      </c>
      <c r="H1795" s="39" t="n">
        <v>893760</v>
      </c>
      <c r="I1795" s="39" t="n">
        <v>49156.80000000005</v>
      </c>
      <c r="J1795" s="39">
        <f>IF(E1795&gt;0, (G1795-I1795)/E1795, "")</f>
        <v/>
      </c>
      <c r="K1795" s="39">
        <f>IF(F1795&gt;0, (G1795-I1795)/F1795, "")</f>
        <v/>
      </c>
      <c r="L1795" s="40" t="n">
        <v>39.69</v>
      </c>
      <c r="M1795" s="39">
        <f>IF(AND(ISNUMBER(L1795), L1795&gt;0), (J1795/L1795)*42, "")</f>
        <v/>
      </c>
      <c r="N1795" s="39">
        <f>IF(M1795&lt;&gt;"", M1795/10, "")</f>
        <v/>
      </c>
      <c r="O1795" s="39">
        <f>M1795</f>
        <v/>
      </c>
      <c r="P1795" s="39">
        <f>IF(AND(M1795&lt;&gt;"", J1795&lt;&gt;""), M1795-J1795, "")</f>
        <v/>
      </c>
      <c r="Q1795" s="41" t="inlineStr">
        <is>
          <t>Matched</t>
        </is>
      </c>
      <c r="R1795" s="21" t="inlineStr">
        <is>
          <t>Deductions: Oil: ₹49,157</t>
        </is>
      </c>
    </row>
    <row r="1796">
      <c r="A1796" s="26" t="n">
        <v>1795</v>
      </c>
      <c r="B1796" s="27" t="inlineStr">
        <is>
          <t>Shri Shyam Trading Company</t>
        </is>
      </c>
      <c r="C1796" s="27" t="inlineStr">
        <is>
          <t>INWDMSD27/1780 / PO:0549</t>
        </is>
      </c>
      <c r="D1796" s="26" t="inlineStr">
        <is>
          <t>25-08-2026</t>
        </is>
      </c>
      <c r="E1796" s="32" t="n">
        <v>10.67</v>
      </c>
      <c r="F1796" s="33" t="n">
        <v>106.7</v>
      </c>
      <c r="G1796" s="34" t="n">
        <v>897120</v>
      </c>
      <c r="H1796" s="34" t="n">
        <v>897120</v>
      </c>
      <c r="I1796" s="34" t="n">
        <v>34176.00000000003</v>
      </c>
      <c r="J1796" s="34">
        <f>IF(E1796&gt;0, (G1796-I1796)/E1796, "")</f>
        <v/>
      </c>
      <c r="K1796" s="34">
        <f>IF(F1796&gt;0, (G1796-I1796)/F1796, "")</f>
        <v/>
      </c>
      <c r="L1796" s="35" t="n">
        <v>40.4</v>
      </c>
      <c r="M1796" s="34">
        <f>IF(AND(ISNUMBER(L1796), L1796&gt;0), (J1796/L1796)*42, "")</f>
        <v/>
      </c>
      <c r="N1796" s="34">
        <f>IF(M1796&lt;&gt;"", M1796/10, "")</f>
        <v/>
      </c>
      <c r="O1796" s="34">
        <f>M1796</f>
        <v/>
      </c>
      <c r="P1796" s="34">
        <f>IF(AND(M1796&lt;&gt;"", J1796&lt;&gt;""), M1796-J1796, "")</f>
        <v/>
      </c>
      <c r="Q1796" s="41" t="inlineStr">
        <is>
          <t>Matched</t>
        </is>
      </c>
      <c r="R1796" s="27" t="inlineStr">
        <is>
          <t>Deductions: Oil: ₹34,176</t>
        </is>
      </c>
    </row>
    <row r="1797">
      <c r="A1797" s="20" t="n">
        <v>1796</v>
      </c>
      <c r="B1797" s="21" t="inlineStr">
        <is>
          <t>Cargill India Private Limited</t>
        </is>
      </c>
      <c r="C1797" s="21" t="inlineStr">
        <is>
          <t>INWDMSD27/1781 / PO:0536</t>
        </is>
      </c>
      <c r="D1797" s="20" t="inlineStr">
        <is>
          <t>25-08-2026</t>
        </is>
      </c>
      <c r="E1797" s="37" t="n">
        <v>10.12</v>
      </c>
      <c r="F1797" s="38" t="n">
        <v>101.2</v>
      </c>
      <c r="G1797" s="39" t="n">
        <v>815465</v>
      </c>
      <c r="H1797" s="39" t="n">
        <v>815465</v>
      </c>
      <c r="I1797" s="39" t="n">
        <v>0</v>
      </c>
      <c r="J1797" s="39">
        <f>IF(E1797&gt;0, (G1797-I1797)/E1797, "")</f>
        <v/>
      </c>
      <c r="K1797" s="39">
        <f>IF(F1797&gt;0, (G1797-I1797)/F1797, "")</f>
        <v/>
      </c>
      <c r="L1797" s="40" t="n">
        <v>40.91</v>
      </c>
      <c r="M1797" s="39">
        <f>IF(AND(ISNUMBER(L1797), L1797&gt;0), (J1797/L1797)*42, "")</f>
        <v/>
      </c>
      <c r="N1797" s="39">
        <f>IF(M1797&lt;&gt;"", M1797/10, "")</f>
        <v/>
      </c>
      <c r="O1797" s="39">
        <f>M1797</f>
        <v/>
      </c>
      <c r="P1797" s="39">
        <f>IF(AND(M1797&lt;&gt;"", J1797&lt;&gt;""), M1797-J1797, "")</f>
        <v/>
      </c>
      <c r="Q1797" s="41" t="inlineStr">
        <is>
          <t>Matched</t>
        </is>
      </c>
      <c r="R1797" s="21" t="inlineStr">
        <is>
          <t>Fully reconciled &amp; verified</t>
        </is>
      </c>
    </row>
    <row r="1798">
      <c r="A1798" s="26" t="n">
        <v>1797</v>
      </c>
      <c r="B1798" s="27" t="inlineStr">
        <is>
          <t>Cargill India Private Limited</t>
        </is>
      </c>
      <c r="C1798" s="27" t="inlineStr">
        <is>
          <t>INWDMSD27/1782 / PO:0536</t>
        </is>
      </c>
      <c r="D1798" s="26" t="inlineStr">
        <is>
          <t>25-08-2026</t>
        </is>
      </c>
      <c r="E1798" s="32" t="n">
        <v>10.83</v>
      </c>
      <c r="F1798" s="33" t="n">
        <v>108.3</v>
      </c>
      <c r="G1798" s="34" t="n">
        <v>872620</v>
      </c>
      <c r="H1798" s="34" t="n">
        <v>872620</v>
      </c>
      <c r="I1798" s="34" t="n">
        <v>0</v>
      </c>
      <c r="J1798" s="34">
        <f>IF(E1798&gt;0, (G1798-I1798)/E1798, "")</f>
        <v/>
      </c>
      <c r="K1798" s="34">
        <f>IF(F1798&gt;0, (G1798-I1798)/F1798, "")</f>
        <v/>
      </c>
      <c r="L1798" s="35" t="n">
        <v>40.32</v>
      </c>
      <c r="M1798" s="34">
        <f>IF(AND(ISNUMBER(L1798), L1798&gt;0), (J1798/L1798)*42, "")</f>
        <v/>
      </c>
      <c r="N1798" s="34">
        <f>IF(M1798&lt;&gt;"", M1798/10, "")</f>
        <v/>
      </c>
      <c r="O1798" s="34">
        <f>M1798</f>
        <v/>
      </c>
      <c r="P1798" s="34">
        <f>IF(AND(M1798&lt;&gt;"", J1798&lt;&gt;""), M1798-J1798, "")</f>
        <v/>
      </c>
      <c r="Q1798" s="41" t="inlineStr">
        <is>
          <t>Matched</t>
        </is>
      </c>
      <c r="R1798" s="27" t="inlineStr">
        <is>
          <t>Fully reconciled &amp; verified</t>
        </is>
      </c>
    </row>
    <row r="1799">
      <c r="A1799" s="20" t="n">
        <v>1798</v>
      </c>
      <c r="B1799" s="21" t="inlineStr">
        <is>
          <t>Cargill India Private Limited</t>
        </is>
      </c>
      <c r="C1799" s="21" t="inlineStr">
        <is>
          <t>INWDMSD27/1783 / PO:0536</t>
        </is>
      </c>
      <c r="D1799" s="20" t="inlineStr">
        <is>
          <t>25-08-2026</t>
        </is>
      </c>
      <c r="E1799" s="37" t="n">
        <v>10.75</v>
      </c>
      <c r="F1799" s="38" t="n">
        <v>107.5</v>
      </c>
      <c r="G1799" s="39" t="n">
        <v>865375</v>
      </c>
      <c r="H1799" s="39" t="n">
        <v>865375</v>
      </c>
      <c r="I1799" s="39" t="n">
        <v>1085.790464240996</v>
      </c>
      <c r="J1799" s="39">
        <f>IF(E1799&gt;0, (G1799-I1799)/E1799, "")</f>
        <v/>
      </c>
      <c r="K1799" s="39">
        <f>IF(F1799&gt;0, (G1799-I1799)/F1799, "")</f>
        <v/>
      </c>
      <c r="L1799" s="40" t="n">
        <v>39.8</v>
      </c>
      <c r="M1799" s="39">
        <f>IF(AND(ISNUMBER(L1799), L1799&gt;0), (J1799/L1799)*42, "")</f>
        <v/>
      </c>
      <c r="N1799" s="39">
        <f>IF(M1799&lt;&gt;"", M1799/10, "")</f>
        <v/>
      </c>
      <c r="O1799" s="39">
        <f>M1799</f>
        <v/>
      </c>
      <c r="P1799" s="39">
        <f>IF(AND(M1799&lt;&gt;"", J1799&lt;&gt;""), M1799-J1799, "")</f>
        <v/>
      </c>
      <c r="Q1799" s="41" t="inlineStr">
        <is>
          <t>Matched</t>
        </is>
      </c>
      <c r="R1799" s="21" t="inlineStr">
        <is>
          <t>Deductions: Oil: ₹1,086</t>
        </is>
      </c>
    </row>
    <row r="1800">
      <c r="A1800" s="26" t="n">
        <v>1799</v>
      </c>
      <c r="B1800" s="27" t="inlineStr">
        <is>
          <t>Bhawani Trading Company</t>
        </is>
      </c>
      <c r="C1800" s="27" t="inlineStr">
        <is>
          <t>INWDMSD27/1784 / PO:0546</t>
        </is>
      </c>
      <c r="D1800" s="26" t="inlineStr">
        <is>
          <t>25-08-2026</t>
        </is>
      </c>
      <c r="E1800" s="32" t="n">
        <v>9</v>
      </c>
      <c r="F1800" s="33" t="n">
        <v>90</v>
      </c>
      <c r="G1800" s="34" t="n">
        <v>755425</v>
      </c>
      <c r="H1800" s="34" t="n">
        <v>755425</v>
      </c>
      <c r="I1800" s="34" t="n">
        <v>43706.73214285714</v>
      </c>
      <c r="J1800" s="34">
        <f>IF(E1800&gt;0, (G1800-I1800)/E1800, "")</f>
        <v/>
      </c>
      <c r="K1800" s="34">
        <f>IF(F1800&gt;0, (G1800-I1800)/F1800, "")</f>
        <v/>
      </c>
      <c r="L1800" s="35" t="n">
        <v>39.7</v>
      </c>
      <c r="M1800" s="34">
        <f>IF(AND(ISNUMBER(L1800), L1800&gt;0), (J1800/L1800)*42, "")</f>
        <v/>
      </c>
      <c r="N1800" s="34">
        <f>IF(M1800&lt;&gt;"", M1800/10, "")</f>
        <v/>
      </c>
      <c r="O1800" s="34">
        <f>M1800</f>
        <v/>
      </c>
      <c r="P1800" s="34">
        <f>IF(AND(M1800&lt;&gt;"", J1800&lt;&gt;""), M1800-J1800, "")</f>
        <v/>
      </c>
      <c r="Q1800" s="41" t="inlineStr">
        <is>
          <t>Matched</t>
        </is>
      </c>
      <c r="R1800" s="27" t="inlineStr">
        <is>
          <t>Deductions: Oil: ₹43,707</t>
        </is>
      </c>
    </row>
    <row r="1801">
      <c r="A1801" s="20" t="n">
        <v>1800</v>
      </c>
      <c r="B1801" s="21" t="inlineStr">
        <is>
          <t>Cargill India Private Limited</t>
        </is>
      </c>
      <c r="C1801" s="21" t="inlineStr">
        <is>
          <t>INWDMSD27/1785 / PO:0536</t>
        </is>
      </c>
      <c r="D1801" s="20" t="inlineStr">
        <is>
          <t>25-08-2026</t>
        </is>
      </c>
      <c r="E1801" s="37" t="n">
        <v>10.82</v>
      </c>
      <c r="F1801" s="38" t="n">
        <v>108.2</v>
      </c>
      <c r="G1801" s="39" t="n">
        <v>871815</v>
      </c>
      <c r="H1801" s="39" t="n">
        <v>871815</v>
      </c>
      <c r="I1801" s="39" t="n">
        <v>0</v>
      </c>
      <c r="J1801" s="39">
        <f>IF(E1801&gt;0, (G1801-I1801)/E1801, "")</f>
        <v/>
      </c>
      <c r="K1801" s="39">
        <f>IF(F1801&gt;0, (G1801-I1801)/F1801, "")</f>
        <v/>
      </c>
      <c r="L1801" s="40" t="n">
        <v>40.92</v>
      </c>
      <c r="M1801" s="39">
        <f>IF(AND(ISNUMBER(L1801), L1801&gt;0), (J1801/L1801)*42, "")</f>
        <v/>
      </c>
      <c r="N1801" s="39">
        <f>IF(M1801&lt;&gt;"", M1801/10, "")</f>
        <v/>
      </c>
      <c r="O1801" s="39">
        <f>M1801</f>
        <v/>
      </c>
      <c r="P1801" s="39">
        <f>IF(AND(M1801&lt;&gt;"", J1801&lt;&gt;""), M1801-J1801, "")</f>
        <v/>
      </c>
      <c r="Q1801" s="41" t="inlineStr">
        <is>
          <t>Matched</t>
        </is>
      </c>
      <c r="R1801" s="21" t="inlineStr">
        <is>
          <t>Fully reconciled &amp; verified</t>
        </is>
      </c>
    </row>
    <row r="1802">
      <c r="A1802" s="26" t="n">
        <v>1801</v>
      </c>
      <c r="B1802" s="27" t="inlineStr">
        <is>
          <t>Cargill India Private Limited</t>
        </is>
      </c>
      <c r="C1802" s="27" t="inlineStr">
        <is>
          <t>INWDMSD27/1787 / PO:0536</t>
        </is>
      </c>
      <c r="D1802" s="26" t="inlineStr">
        <is>
          <t>25-08-2026</t>
        </is>
      </c>
      <c r="E1802" s="32" t="n">
        <v>10.83</v>
      </c>
      <c r="F1802" s="33" t="n">
        <v>108.3</v>
      </c>
      <c r="G1802" s="34" t="n">
        <v>871815</v>
      </c>
      <c r="H1802" s="34" t="n">
        <v>871815</v>
      </c>
      <c r="I1802" s="34" t="n">
        <v>0</v>
      </c>
      <c r="J1802" s="34">
        <f>IF(E1802&gt;0, (G1802-I1802)/E1802, "")</f>
        <v/>
      </c>
      <c r="K1802" s="34">
        <f>IF(F1802&gt;0, (G1802-I1802)/F1802, "")</f>
        <v/>
      </c>
      <c r="L1802" s="35" t="n">
        <v>40.11</v>
      </c>
      <c r="M1802" s="34">
        <f>IF(AND(ISNUMBER(L1802), L1802&gt;0), (J1802/L1802)*42, "")</f>
        <v/>
      </c>
      <c r="N1802" s="34">
        <f>IF(M1802&lt;&gt;"", M1802/10, "")</f>
        <v/>
      </c>
      <c r="O1802" s="34">
        <f>M1802</f>
        <v/>
      </c>
      <c r="P1802" s="34">
        <f>IF(AND(M1802&lt;&gt;"", J1802&lt;&gt;""), M1802-J1802, "")</f>
        <v/>
      </c>
      <c r="Q1802" s="41" t="inlineStr">
        <is>
          <t>Matched</t>
        </is>
      </c>
      <c r="R1802" s="27" t="inlineStr">
        <is>
          <t>Fully reconciled &amp; verified</t>
        </is>
      </c>
    </row>
    <row r="1803">
      <c r="A1803" s="20" t="n">
        <v>1802</v>
      </c>
      <c r="B1803" s="21" t="inlineStr">
        <is>
          <t>Cargill India Private Limited</t>
        </is>
      </c>
      <c r="C1803" s="21" t="inlineStr">
        <is>
          <t>INWDMSD27/1786 / PO:0536</t>
        </is>
      </c>
      <c r="D1803" s="20" t="inlineStr">
        <is>
          <t>25-08-2026</t>
        </is>
      </c>
      <c r="E1803" s="37" t="n">
        <v>10.82</v>
      </c>
      <c r="F1803" s="38" t="n">
        <v>108.2</v>
      </c>
      <c r="G1803" s="39" t="n">
        <v>872620</v>
      </c>
      <c r="H1803" s="39" t="n">
        <v>872620</v>
      </c>
      <c r="I1803" s="39" t="n">
        <v>0</v>
      </c>
      <c r="J1803" s="39">
        <f>IF(E1803&gt;0, (G1803-I1803)/E1803, "")</f>
        <v/>
      </c>
      <c r="K1803" s="39">
        <f>IF(F1803&gt;0, (G1803-I1803)/F1803, "")</f>
        <v/>
      </c>
      <c r="L1803" s="40" t="n">
        <v>40.51</v>
      </c>
      <c r="M1803" s="39">
        <f>IF(AND(ISNUMBER(L1803), L1803&gt;0), (J1803/L1803)*42, "")</f>
        <v/>
      </c>
      <c r="N1803" s="39">
        <f>IF(M1803&lt;&gt;"", M1803/10, "")</f>
        <v/>
      </c>
      <c r="O1803" s="39">
        <f>M1803</f>
        <v/>
      </c>
      <c r="P1803" s="39">
        <f>IF(AND(M1803&lt;&gt;"", J1803&lt;&gt;""), M1803-J1803, "")</f>
        <v/>
      </c>
      <c r="Q1803" s="41" t="inlineStr">
        <is>
          <t>Matched</t>
        </is>
      </c>
      <c r="R1803" s="21" t="inlineStr">
        <is>
          <t>Fully reconciled &amp; verified</t>
        </is>
      </c>
    </row>
    <row r="1804">
      <c r="A1804" s="26" t="n">
        <v>1803</v>
      </c>
      <c r="B1804" s="27" t="inlineStr">
        <is>
          <t>KGN Traders</t>
        </is>
      </c>
      <c r="C1804" s="27" t="inlineStr">
        <is>
          <t>INWDMSD27/1788 / PO:0553</t>
        </is>
      </c>
      <c r="D1804" s="26" t="inlineStr">
        <is>
          <t>25-08-2026</t>
        </is>
      </c>
      <c r="E1804" s="32" t="n">
        <v>25.83</v>
      </c>
      <c r="F1804" s="33" t="n">
        <v>258.3</v>
      </c>
      <c r="G1804" s="34" t="n">
        <v>2163420</v>
      </c>
      <c r="H1804" s="34" t="n">
        <v>2163420</v>
      </c>
      <c r="I1804" s="34" t="n">
        <v>212985.6339999999</v>
      </c>
      <c r="J1804" s="34">
        <f>IF(E1804&gt;0, (G1804-I1804)/E1804, "")</f>
        <v/>
      </c>
      <c r="K1804" s="34">
        <f>IF(F1804&gt;0, (G1804-I1804)/F1804, "")</f>
        <v/>
      </c>
      <c r="L1804" s="35" t="n">
        <v>38.56</v>
      </c>
      <c r="M1804" s="34">
        <f>IF(AND(ISNUMBER(L1804), L1804&gt;0), (J1804/L1804)*42, "")</f>
        <v/>
      </c>
      <c r="N1804" s="34">
        <f>IF(M1804&lt;&gt;"", M1804/10, "")</f>
        <v/>
      </c>
      <c r="O1804" s="34">
        <f>M1804</f>
        <v/>
      </c>
      <c r="P1804" s="34">
        <f>IF(AND(M1804&lt;&gt;"", J1804&lt;&gt;""), M1804-J1804, "")</f>
        <v/>
      </c>
      <c r="Q1804" s="41" t="inlineStr">
        <is>
          <t>Matched</t>
        </is>
      </c>
      <c r="R1804" s="27" t="inlineStr">
        <is>
          <t>Deductions: Oil: ₹177,194, Bardana: ₹4,700, Moisture: ₹10,601, Brokerage: ₹3,616</t>
        </is>
      </c>
    </row>
    <row r="1805">
      <c r="A1805" s="20" t="n">
        <v>1804</v>
      </c>
      <c r="B1805" s="21" t="inlineStr">
        <is>
          <t>Shyam Lal Mukesh Kumar</t>
        </is>
      </c>
      <c r="C1805" s="21" t="inlineStr">
        <is>
          <t>INWDMSD27/1789 / PO:0554</t>
        </is>
      </c>
      <c r="D1805" s="20" t="inlineStr">
        <is>
          <t>25-08-2026</t>
        </is>
      </c>
      <c r="E1805" s="37" t="n">
        <v>10.99</v>
      </c>
      <c r="F1805" s="38" t="n">
        <v>109.9</v>
      </c>
      <c r="G1805" s="39" t="n">
        <v>913000</v>
      </c>
      <c r="H1805" s="39" t="n">
        <v>913000</v>
      </c>
      <c r="I1805" s="39" t="n">
        <v>56953.80952380947</v>
      </c>
      <c r="J1805" s="39">
        <f>IF(E1805&gt;0, (G1805-I1805)/E1805, "")</f>
        <v/>
      </c>
      <c r="K1805" s="39">
        <f>IF(F1805&gt;0, (G1805-I1805)/F1805, "")</f>
        <v/>
      </c>
      <c r="L1805" s="40" t="n">
        <v>39.38</v>
      </c>
      <c r="M1805" s="39">
        <f>IF(AND(ISNUMBER(L1805), L1805&gt;0), (J1805/L1805)*42, "")</f>
        <v/>
      </c>
      <c r="N1805" s="39">
        <f>IF(M1805&lt;&gt;"", M1805/10, "")</f>
        <v/>
      </c>
      <c r="O1805" s="39">
        <f>M1805</f>
        <v/>
      </c>
      <c r="P1805" s="39">
        <f>IF(AND(M1805&lt;&gt;"", J1805&lt;&gt;""), M1805-J1805, "")</f>
        <v/>
      </c>
      <c r="Q1805" s="41" t="inlineStr">
        <is>
          <t>Matched</t>
        </is>
      </c>
      <c r="R1805" s="21" t="inlineStr">
        <is>
          <t>Deductions: Oil: ₹56,954</t>
        </is>
      </c>
    </row>
    <row r="1806">
      <c r="A1806" s="26" t="n">
        <v>1805</v>
      </c>
      <c r="B1806" s="27" t="inlineStr">
        <is>
          <t>Shyam Lal Mukesh Kumar</t>
        </is>
      </c>
      <c r="C1806" s="27" t="inlineStr">
        <is>
          <t>INWDMSD27/1789 / PO:0548</t>
        </is>
      </c>
      <c r="D1806" s="26" t="inlineStr">
        <is>
          <t>25-08-2026</t>
        </is>
      </c>
      <c r="E1806" s="32" t="n">
        <v>14.68</v>
      </c>
      <c r="F1806" s="33" t="n">
        <v>146.8</v>
      </c>
      <c r="G1806" s="34" t="n">
        <v>1233120</v>
      </c>
      <c r="H1806" s="34" t="n">
        <v>1233120</v>
      </c>
      <c r="I1806" s="34" t="n">
        <v>76923.19999999992</v>
      </c>
      <c r="J1806" s="34">
        <f>IF(E1806&gt;0, (G1806-I1806)/E1806, "")</f>
        <v/>
      </c>
      <c r="K1806" s="34">
        <f>IF(F1806&gt;0, (G1806-I1806)/F1806, "")</f>
        <v/>
      </c>
      <c r="L1806" s="35" t="n">
        <v>39.38</v>
      </c>
      <c r="M1806" s="34">
        <f>IF(AND(ISNUMBER(L1806), L1806&gt;0), (J1806/L1806)*42, "")</f>
        <v/>
      </c>
      <c r="N1806" s="34">
        <f>IF(M1806&lt;&gt;"", M1806/10, "")</f>
        <v/>
      </c>
      <c r="O1806" s="34">
        <f>M1806</f>
        <v/>
      </c>
      <c r="P1806" s="34">
        <f>IF(AND(M1806&lt;&gt;"", J1806&lt;&gt;""), M1806-J1806, "")</f>
        <v/>
      </c>
      <c r="Q1806" s="41" t="inlineStr">
        <is>
          <t>Matched</t>
        </is>
      </c>
      <c r="R1806" s="27" t="inlineStr">
        <is>
          <t>Deductions: Oil: ₹76,923</t>
        </is>
      </c>
    </row>
    <row r="1807">
      <c r="A1807" s="20" t="n">
        <v>1806</v>
      </c>
      <c r="B1807" s="21" t="inlineStr">
        <is>
          <t>Bhawani Trading Company</t>
        </is>
      </c>
      <c r="C1807" s="21" t="inlineStr">
        <is>
          <t>INWDMSD27/1790 / PO:0551</t>
        </is>
      </c>
      <c r="D1807" s="20" t="inlineStr">
        <is>
          <t>25-08-2026</t>
        </is>
      </c>
      <c r="E1807" s="37" t="n">
        <v>21.24</v>
      </c>
      <c r="F1807" s="38" t="n">
        <v>212.4</v>
      </c>
      <c r="G1807" s="39" t="n">
        <v>1785000</v>
      </c>
      <c r="H1807" s="39" t="n">
        <v>1785000</v>
      </c>
      <c r="I1807" s="39" t="n">
        <v>71824.9999999999</v>
      </c>
      <c r="J1807" s="39">
        <f>IF(E1807&gt;0, (G1807-I1807)/E1807, "")</f>
        <v/>
      </c>
      <c r="K1807" s="39">
        <f>IF(F1807&gt;0, (G1807-I1807)/F1807, "")</f>
        <v/>
      </c>
      <c r="L1807" s="40" t="n">
        <v>40.31</v>
      </c>
      <c r="M1807" s="39">
        <f>IF(AND(ISNUMBER(L1807), L1807&gt;0), (J1807/L1807)*42, "")</f>
        <v/>
      </c>
      <c r="N1807" s="39">
        <f>IF(M1807&lt;&gt;"", M1807/10, "")</f>
        <v/>
      </c>
      <c r="O1807" s="39">
        <f>M1807</f>
        <v/>
      </c>
      <c r="P1807" s="39">
        <f>IF(AND(M1807&lt;&gt;"", J1807&lt;&gt;""), M1807-J1807, "")</f>
        <v/>
      </c>
      <c r="Q1807" s="41" t="inlineStr">
        <is>
          <t>Matched</t>
        </is>
      </c>
      <c r="R1807" s="21" t="inlineStr">
        <is>
          <t>Deductions: Oil: ₹71,825</t>
        </is>
      </c>
    </row>
    <row r="1808">
      <c r="A1808" s="26" t="n">
        <v>1807</v>
      </c>
      <c r="B1808" s="27" t="inlineStr">
        <is>
          <t>Bhawani Trading Company</t>
        </is>
      </c>
      <c r="C1808" s="27" t="inlineStr">
        <is>
          <t>INWDMSD27/1791 / PO:0546</t>
        </is>
      </c>
      <c r="D1808" s="26" t="inlineStr">
        <is>
          <t>25-08-2026</t>
        </is>
      </c>
      <c r="E1808" s="32" t="n">
        <v>9.290000000000001</v>
      </c>
      <c r="F1808" s="33" t="n">
        <v>92.90000000000001</v>
      </c>
      <c r="G1808" s="34" t="n">
        <v>779712.5</v>
      </c>
      <c r="H1808" s="34" t="n">
        <v>779712.5</v>
      </c>
      <c r="I1808" s="34" t="n">
        <v>41213.37499999998</v>
      </c>
      <c r="J1808" s="34">
        <f>IF(E1808&gt;0, (G1808-I1808)/E1808, "")</f>
        <v/>
      </c>
      <c r="K1808" s="34">
        <f>IF(F1808&gt;0, (G1808-I1808)/F1808, "")</f>
        <v/>
      </c>
      <c r="L1808" s="35" t="n">
        <v>39.78</v>
      </c>
      <c r="M1808" s="34">
        <f>IF(AND(ISNUMBER(L1808), L1808&gt;0), (J1808/L1808)*42, "")</f>
        <v/>
      </c>
      <c r="N1808" s="34">
        <f>IF(M1808&lt;&gt;"", M1808/10, "")</f>
        <v/>
      </c>
      <c r="O1808" s="34">
        <f>M1808</f>
        <v/>
      </c>
      <c r="P1808" s="34">
        <f>IF(AND(M1808&lt;&gt;"", J1808&lt;&gt;""), M1808-J1808, "")</f>
        <v/>
      </c>
      <c r="Q1808" s="41" t="inlineStr">
        <is>
          <t>Matched</t>
        </is>
      </c>
      <c r="R1808" s="27" t="inlineStr">
        <is>
          <t>Deductions: Oil: ₹41,213</t>
        </is>
      </c>
    </row>
    <row r="1809">
      <c r="A1809" s="20" t="n">
        <v>1808</v>
      </c>
      <c r="B1809" s="21" t="inlineStr">
        <is>
          <t>Bhawani Trading Company</t>
        </is>
      </c>
      <c r="C1809" s="21" t="inlineStr">
        <is>
          <t>INWDMSD27/1792 / PO:0546</t>
        </is>
      </c>
      <c r="D1809" s="20" t="inlineStr">
        <is>
          <t>25-08-2026</t>
        </is>
      </c>
      <c r="E1809" s="37" t="n">
        <v>9.220000000000001</v>
      </c>
      <c r="F1809" s="38" t="n">
        <v>92.2</v>
      </c>
      <c r="G1809" s="39" t="n">
        <v>773012.5</v>
      </c>
      <c r="H1809" s="39" t="n">
        <v>773012.5</v>
      </c>
      <c r="I1809" s="39" t="n">
        <v>33681.2589285714</v>
      </c>
      <c r="J1809" s="39">
        <f>IF(E1809&gt;0, (G1809-I1809)/E1809, "")</f>
        <v/>
      </c>
      <c r="K1809" s="39">
        <f>IF(F1809&gt;0, (G1809-I1809)/F1809, "")</f>
        <v/>
      </c>
      <c r="L1809" s="40" t="n">
        <v>40.17</v>
      </c>
      <c r="M1809" s="39">
        <f>IF(AND(ISNUMBER(L1809), L1809&gt;0), (J1809/L1809)*42, "")</f>
        <v/>
      </c>
      <c r="N1809" s="39">
        <f>IF(M1809&lt;&gt;"", M1809/10, "")</f>
        <v/>
      </c>
      <c r="O1809" s="39">
        <f>M1809</f>
        <v/>
      </c>
      <c r="P1809" s="39">
        <f>IF(AND(M1809&lt;&gt;"", J1809&lt;&gt;""), M1809-J1809, "")</f>
        <v/>
      </c>
      <c r="Q1809" s="41" t="inlineStr">
        <is>
          <t>Matched</t>
        </is>
      </c>
      <c r="R1809" s="21" t="inlineStr">
        <is>
          <t>Deductions: Oil: ₹33,681</t>
        </is>
      </c>
    </row>
    <row r="1810">
      <c r="A1810" s="26" t="n">
        <v>1809</v>
      </c>
      <c r="B1810" s="27" t="inlineStr">
        <is>
          <t>Cargill India Private Limited</t>
        </is>
      </c>
      <c r="C1810" s="27" t="inlineStr">
        <is>
          <t>INWDMSD27/1793 / PO:0536</t>
        </is>
      </c>
      <c r="D1810" s="26" t="inlineStr">
        <is>
          <t>25-08-2026</t>
        </is>
      </c>
      <c r="E1810" s="32" t="n">
        <v>10.01</v>
      </c>
      <c r="F1810" s="33" t="n">
        <v>100.1</v>
      </c>
      <c r="G1810" s="34" t="n">
        <v>807415</v>
      </c>
      <c r="H1810" s="34" t="n">
        <v>807415</v>
      </c>
      <c r="I1810" s="34" t="n">
        <v>0</v>
      </c>
      <c r="J1810" s="34">
        <f>IF(E1810&gt;0, (G1810-I1810)/E1810, "")</f>
        <v/>
      </c>
      <c r="K1810" s="34">
        <f>IF(F1810&gt;0, (G1810-I1810)/F1810, "")</f>
        <v/>
      </c>
      <c r="L1810" s="35" t="n">
        <v>40.82</v>
      </c>
      <c r="M1810" s="34">
        <f>IF(AND(ISNUMBER(L1810), L1810&gt;0), (J1810/L1810)*42, "")</f>
        <v/>
      </c>
      <c r="N1810" s="34">
        <f>IF(M1810&lt;&gt;"", M1810/10, "")</f>
        <v/>
      </c>
      <c r="O1810" s="34">
        <f>M1810</f>
        <v/>
      </c>
      <c r="P1810" s="34">
        <f>IF(AND(M1810&lt;&gt;"", J1810&lt;&gt;""), M1810-J1810, "")</f>
        <v/>
      </c>
      <c r="Q1810" s="41" t="inlineStr">
        <is>
          <t>Matched</t>
        </is>
      </c>
      <c r="R1810" s="27" t="inlineStr">
        <is>
          <t>Fully reconciled &amp; verified</t>
        </is>
      </c>
    </row>
    <row r="1811">
      <c r="A1811" s="20" t="n">
        <v>1810</v>
      </c>
      <c r="B1811" s="21" t="inlineStr">
        <is>
          <t>Cargill India Private Limited</t>
        </is>
      </c>
      <c r="C1811" s="21" t="inlineStr">
        <is>
          <t>INWDMSD27/1794 / PO:0536</t>
        </is>
      </c>
      <c r="D1811" s="20" t="inlineStr">
        <is>
          <t>25-08-2026</t>
        </is>
      </c>
      <c r="E1811" s="37" t="n">
        <v>10.68</v>
      </c>
      <c r="F1811" s="38" t="n">
        <v>106.8</v>
      </c>
      <c r="G1811" s="39" t="n">
        <v>862155</v>
      </c>
      <c r="H1811" s="39" t="n">
        <v>862155</v>
      </c>
      <c r="I1811" s="39" t="n">
        <v>0</v>
      </c>
      <c r="J1811" s="39">
        <f>IF(E1811&gt;0, (G1811-I1811)/E1811, "")</f>
        <v/>
      </c>
      <c r="K1811" s="39">
        <f>IF(F1811&gt;0, (G1811-I1811)/F1811, "")</f>
        <v/>
      </c>
      <c r="L1811" s="40" t="n">
        <v>40.9</v>
      </c>
      <c r="M1811" s="39">
        <f>IF(AND(ISNUMBER(L1811), L1811&gt;0), (J1811/L1811)*42, "")</f>
        <v/>
      </c>
      <c r="N1811" s="39">
        <f>IF(M1811&lt;&gt;"", M1811/10, "")</f>
        <v/>
      </c>
      <c r="O1811" s="39">
        <f>M1811</f>
        <v/>
      </c>
      <c r="P1811" s="39">
        <f>IF(AND(M1811&lt;&gt;"", J1811&lt;&gt;""), M1811-J1811, "")</f>
        <v/>
      </c>
      <c r="Q1811" s="41" t="inlineStr">
        <is>
          <t>Matched</t>
        </is>
      </c>
      <c r="R1811" s="21" t="inlineStr">
        <is>
          <t>Fully reconciled &amp; verified</t>
        </is>
      </c>
    </row>
    <row r="1812">
      <c r="A1812" s="26" t="n">
        <v>1811</v>
      </c>
      <c r="B1812" s="27" t="inlineStr">
        <is>
          <t>KGN Traders</t>
        </is>
      </c>
      <c r="C1812" s="27" t="inlineStr">
        <is>
          <t>INWDMSD27/1795 / PO:0553</t>
        </is>
      </c>
      <c r="D1812" s="26" t="inlineStr">
        <is>
          <t>25-08-2026</t>
        </is>
      </c>
      <c r="E1812" s="32" t="n">
        <v>18.53</v>
      </c>
      <c r="F1812" s="33" t="n">
        <v>185.3</v>
      </c>
      <c r="G1812" s="34" t="n">
        <v>1559040</v>
      </c>
      <c r="H1812" s="34" t="n">
        <v>1559040</v>
      </c>
      <c r="I1812" s="34" t="n">
        <v>57752.27200000011</v>
      </c>
      <c r="J1812" s="34">
        <f>IF(E1812&gt;0, (G1812-I1812)/E1812, "")</f>
        <v/>
      </c>
      <c r="K1812" s="34">
        <f>IF(F1812&gt;0, (G1812-I1812)/F1812, "")</f>
        <v/>
      </c>
      <c r="L1812" s="35" t="n">
        <v>41.3</v>
      </c>
      <c r="M1812" s="34">
        <f>IF(AND(ISNUMBER(L1812), L1812&gt;0), (J1812/L1812)*42, "")</f>
        <v/>
      </c>
      <c r="N1812" s="34">
        <f>IF(M1812&lt;&gt;"", M1812/10, "")</f>
        <v/>
      </c>
      <c r="O1812" s="34">
        <f>M1812</f>
        <v/>
      </c>
      <c r="P1812" s="34">
        <f>IF(AND(M1812&lt;&gt;"", J1812&lt;&gt;""), M1812-J1812, "")</f>
        <v/>
      </c>
      <c r="Q1812" s="41" t="inlineStr">
        <is>
          <t>Matched</t>
        </is>
      </c>
      <c r="R1812" s="27" t="inlineStr">
        <is>
          <t>Deductions: Oil: ₹25,984, Shortage: ₹2,520, Bardana: ₹2,875, Moisture: ₹8,887, Brokerage: ₹11,874</t>
        </is>
      </c>
    </row>
    <row r="1813">
      <c r="A1813" s="20" t="n">
        <v>1812</v>
      </c>
      <c r="B1813" s="21" t="inlineStr">
        <is>
          <t>Bhawani Trading Company</t>
        </is>
      </c>
      <c r="C1813" s="21" t="inlineStr">
        <is>
          <t>INWDMSD27/1796 / PO:0546</t>
        </is>
      </c>
      <c r="D1813" s="20" t="inlineStr">
        <is>
          <t>25-08-2026</t>
        </is>
      </c>
      <c r="E1813" s="37" t="n">
        <v>9.209999999999999</v>
      </c>
      <c r="F1813" s="38" t="n">
        <v>92.09999999999999</v>
      </c>
      <c r="G1813" s="39" t="n">
        <v>773012.5</v>
      </c>
      <c r="H1813" s="39" t="n">
        <v>773012.5</v>
      </c>
      <c r="I1813" s="39" t="n">
        <v>29816.19642857138</v>
      </c>
      <c r="J1813" s="39">
        <f>IF(E1813&gt;0, (G1813-I1813)/E1813, "")</f>
        <v/>
      </c>
      <c r="K1813" s="39">
        <f>IF(F1813&gt;0, (G1813-I1813)/F1813, "")</f>
        <v/>
      </c>
      <c r="L1813" s="40" t="n">
        <v>40.38</v>
      </c>
      <c r="M1813" s="39">
        <f>IF(AND(ISNUMBER(L1813), L1813&gt;0), (J1813/L1813)*42, "")</f>
        <v/>
      </c>
      <c r="N1813" s="39">
        <f>IF(M1813&lt;&gt;"", M1813/10, "")</f>
        <v/>
      </c>
      <c r="O1813" s="39">
        <f>M1813</f>
        <v/>
      </c>
      <c r="P1813" s="39">
        <f>IF(AND(M1813&lt;&gt;"", J1813&lt;&gt;""), M1813-J1813, "")</f>
        <v/>
      </c>
      <c r="Q1813" s="41" t="inlineStr">
        <is>
          <t>Matched</t>
        </is>
      </c>
      <c r="R1813" s="21" t="inlineStr">
        <is>
          <t>Deductions: Oil: ₹29,816</t>
        </is>
      </c>
    </row>
    <row r="1814">
      <c r="A1814" s="26" t="n">
        <v>1813</v>
      </c>
      <c r="B1814" s="27" t="inlineStr">
        <is>
          <t>Bhawani Trading Company</t>
        </is>
      </c>
      <c r="C1814" s="27" t="inlineStr">
        <is>
          <t>INWDMSD27/1797 / PO:0546</t>
        </is>
      </c>
      <c r="D1814" s="26" t="inlineStr">
        <is>
          <t>25-08-2026</t>
        </is>
      </c>
      <c r="E1814" s="32" t="n">
        <v>9.300000000000001</v>
      </c>
      <c r="F1814" s="33" t="n">
        <v>93</v>
      </c>
      <c r="G1814" s="34" t="n">
        <v>778875</v>
      </c>
      <c r="H1814" s="34" t="n">
        <v>778875</v>
      </c>
      <c r="I1814" s="34" t="n">
        <v>41354.55357142851</v>
      </c>
      <c r="J1814" s="34">
        <f>IF(E1814&gt;0, (G1814-I1814)/E1814, "")</f>
        <v/>
      </c>
      <c r="K1814" s="34">
        <f>IF(F1814&gt;0, (G1814-I1814)/F1814, "")</f>
        <v/>
      </c>
      <c r="L1814" s="35" t="n">
        <v>39.77</v>
      </c>
      <c r="M1814" s="34">
        <f>IF(AND(ISNUMBER(L1814), L1814&gt;0), (J1814/L1814)*42, "")</f>
        <v/>
      </c>
      <c r="N1814" s="34">
        <f>IF(M1814&lt;&gt;"", M1814/10, "")</f>
        <v/>
      </c>
      <c r="O1814" s="34">
        <f>M1814</f>
        <v/>
      </c>
      <c r="P1814" s="34">
        <f>IF(AND(M1814&lt;&gt;"", J1814&lt;&gt;""), M1814-J1814, "")</f>
        <v/>
      </c>
      <c r="Q1814" s="41" t="inlineStr">
        <is>
          <t>Matched</t>
        </is>
      </c>
      <c r="R1814" s="27" t="inlineStr">
        <is>
          <t>Deductions: Oil: ₹41,355</t>
        </is>
      </c>
    </row>
    <row r="1815">
      <c r="A1815" s="20" t="n">
        <v>1814</v>
      </c>
      <c r="B1815" s="21" t="inlineStr">
        <is>
          <t>Cargill India Private Limited</t>
        </is>
      </c>
      <c r="C1815" s="21" t="inlineStr">
        <is>
          <t>INWDMSD27/1798 / PO:0536</t>
        </is>
      </c>
      <c r="D1815" s="20" t="inlineStr">
        <is>
          <t>25-08-2026</t>
        </is>
      </c>
      <c r="E1815" s="37" t="n">
        <v>10.8</v>
      </c>
      <c r="F1815" s="38" t="n">
        <v>108</v>
      </c>
      <c r="G1815" s="39" t="n">
        <v>871010</v>
      </c>
      <c r="H1815" s="39" t="n">
        <v>871010</v>
      </c>
      <c r="I1815" s="39" t="n">
        <v>0</v>
      </c>
      <c r="J1815" s="39">
        <f>IF(E1815&gt;0, (G1815-I1815)/E1815, "")</f>
        <v/>
      </c>
      <c r="K1815" s="39">
        <f>IF(F1815&gt;0, (G1815-I1815)/F1815, "")</f>
        <v/>
      </c>
      <c r="L1815" s="40" t="n">
        <v>41.01</v>
      </c>
      <c r="M1815" s="39">
        <f>IF(AND(ISNUMBER(L1815), L1815&gt;0), (J1815/L1815)*42, "")</f>
        <v/>
      </c>
      <c r="N1815" s="39">
        <f>IF(M1815&lt;&gt;"", M1815/10, "")</f>
        <v/>
      </c>
      <c r="O1815" s="39">
        <f>M1815</f>
        <v/>
      </c>
      <c r="P1815" s="39">
        <f>IF(AND(M1815&lt;&gt;"", J1815&lt;&gt;""), M1815-J1815, "")</f>
        <v/>
      </c>
      <c r="Q1815" s="41" t="inlineStr">
        <is>
          <t>Matched</t>
        </is>
      </c>
      <c r="R1815" s="21" t="inlineStr">
        <is>
          <t>Fully reconciled &amp; verified</t>
        </is>
      </c>
    </row>
    <row r="1816">
      <c r="A1816" s="26" t="n">
        <v>1815</v>
      </c>
      <c r="B1816" s="27" t="inlineStr">
        <is>
          <t>Cargill India Private Limited</t>
        </is>
      </c>
      <c r="C1816" s="27" t="inlineStr">
        <is>
          <t>INWDMSD27/1799 / PO:0536</t>
        </is>
      </c>
      <c r="D1816" s="26" t="inlineStr">
        <is>
          <t>25-08-2026</t>
        </is>
      </c>
      <c r="E1816" s="32" t="n">
        <v>10.75</v>
      </c>
      <c r="F1816" s="33" t="n">
        <v>107.5</v>
      </c>
      <c r="G1816" s="34" t="n">
        <v>866985</v>
      </c>
      <c r="H1816" s="34" t="n">
        <v>866985</v>
      </c>
      <c r="I1816" s="34" t="n">
        <v>0</v>
      </c>
      <c r="J1816" s="34">
        <f>IF(E1816&gt;0, (G1816-I1816)/E1816, "")</f>
        <v/>
      </c>
      <c r="K1816" s="34">
        <f>IF(F1816&gt;0, (G1816-I1816)/F1816, "")</f>
        <v/>
      </c>
      <c r="L1816" s="35" t="n">
        <v>40.34</v>
      </c>
      <c r="M1816" s="34">
        <f>IF(AND(ISNUMBER(L1816), L1816&gt;0), (J1816/L1816)*42, "")</f>
        <v/>
      </c>
      <c r="N1816" s="34">
        <f>IF(M1816&lt;&gt;"", M1816/10, "")</f>
        <v/>
      </c>
      <c r="O1816" s="34">
        <f>M1816</f>
        <v/>
      </c>
      <c r="P1816" s="34">
        <f>IF(AND(M1816&lt;&gt;"", J1816&lt;&gt;""), M1816-J1816, "")</f>
        <v/>
      </c>
      <c r="Q1816" s="41" t="inlineStr">
        <is>
          <t>Matched</t>
        </is>
      </c>
      <c r="R1816" s="27" t="inlineStr">
        <is>
          <t>Fully reconciled &amp; verified</t>
        </is>
      </c>
    </row>
    <row r="1817">
      <c r="A1817" s="20" t="n">
        <v>1816</v>
      </c>
      <c r="B1817" s="21" t="inlineStr">
        <is>
          <t>Cargill India Private Limited</t>
        </is>
      </c>
      <c r="C1817" s="21" t="inlineStr">
        <is>
          <t>INWDMSD27/1800 / PO:0536</t>
        </is>
      </c>
      <c r="D1817" s="20" t="inlineStr">
        <is>
          <t>25-08-2026</t>
        </is>
      </c>
      <c r="E1817" s="37" t="n">
        <v>11.07</v>
      </c>
      <c r="F1817" s="38" t="n">
        <v>110.7</v>
      </c>
      <c r="G1817" s="39" t="n">
        <v>891940</v>
      </c>
      <c r="H1817" s="39" t="n">
        <v>891940</v>
      </c>
      <c r="I1817" s="39" t="n">
        <v>0</v>
      </c>
      <c r="J1817" s="39">
        <f>IF(E1817&gt;0, (G1817-I1817)/E1817, "")</f>
        <v/>
      </c>
      <c r="K1817" s="39">
        <f>IF(F1817&gt;0, (G1817-I1817)/F1817, "")</f>
        <v/>
      </c>
      <c r="L1817" s="40" t="n">
        <v>39.75</v>
      </c>
      <c r="M1817" s="39">
        <f>IF(AND(ISNUMBER(L1817), L1817&gt;0), (J1817/L1817)*42, "")</f>
        <v/>
      </c>
      <c r="N1817" s="39">
        <f>IF(M1817&lt;&gt;"", M1817/10, "")</f>
        <v/>
      </c>
      <c r="O1817" s="39">
        <f>M1817</f>
        <v/>
      </c>
      <c r="P1817" s="39">
        <f>IF(AND(M1817&lt;&gt;"", J1817&lt;&gt;""), M1817-J1817, "")</f>
        <v/>
      </c>
      <c r="Q1817" s="41" t="inlineStr">
        <is>
          <t>Matched</t>
        </is>
      </c>
      <c r="R1817" s="21" t="inlineStr">
        <is>
          <t>Fully reconciled &amp; verified</t>
        </is>
      </c>
    </row>
    <row r="1818">
      <c r="A1818" s="26" t="n">
        <v>1817</v>
      </c>
      <c r="B1818" s="27" t="inlineStr">
        <is>
          <t>Bhawani Trading Company</t>
        </is>
      </c>
      <c r="C1818" s="27" t="inlineStr">
        <is>
          <t>INWDMSD27/1801 / PO:0546</t>
        </is>
      </c>
      <c r="D1818" s="26" t="inlineStr">
        <is>
          <t>25-08-2026</t>
        </is>
      </c>
      <c r="E1818" s="32" t="n">
        <v>9.209999999999999</v>
      </c>
      <c r="F1818" s="33" t="n">
        <v>92.09999999999999</v>
      </c>
      <c r="G1818" s="34" t="n">
        <v>771337.5</v>
      </c>
      <c r="H1818" s="34" t="n">
        <v>771337.5</v>
      </c>
      <c r="I1818" s="34" t="n">
        <v>26445.8571428571</v>
      </c>
      <c r="J1818" s="34">
        <f>IF(E1818&gt;0, (G1818-I1818)/E1818, "")</f>
        <v/>
      </c>
      <c r="K1818" s="34">
        <f>IF(F1818&gt;0, (G1818-I1818)/F1818, "")</f>
        <v/>
      </c>
      <c r="L1818" s="35" t="n">
        <v>40.56</v>
      </c>
      <c r="M1818" s="34">
        <f>IF(AND(ISNUMBER(L1818), L1818&gt;0), (J1818/L1818)*42, "")</f>
        <v/>
      </c>
      <c r="N1818" s="34">
        <f>IF(M1818&lt;&gt;"", M1818/10, "")</f>
        <v/>
      </c>
      <c r="O1818" s="34">
        <f>M1818</f>
        <v/>
      </c>
      <c r="P1818" s="34">
        <f>IF(AND(M1818&lt;&gt;"", J1818&lt;&gt;""), M1818-J1818, "")</f>
        <v/>
      </c>
      <c r="Q1818" s="41" t="inlineStr">
        <is>
          <t>Matched</t>
        </is>
      </c>
      <c r="R1818" s="27" t="inlineStr">
        <is>
          <t>Deductions: Oil: ₹26,446</t>
        </is>
      </c>
    </row>
    <row r="1819">
      <c r="A1819" s="20" t="n">
        <v>1818</v>
      </c>
      <c r="B1819" s="21" t="inlineStr">
        <is>
          <t>Cargill India Private Limited</t>
        </is>
      </c>
      <c r="C1819" s="21" t="inlineStr">
        <is>
          <t>INWDMSD27/1802 / PO:0536</t>
        </is>
      </c>
      <c r="D1819" s="20" t="inlineStr">
        <is>
          <t>25-08-2026</t>
        </is>
      </c>
      <c r="E1819" s="37" t="n">
        <v>10.81</v>
      </c>
      <c r="F1819" s="38" t="n">
        <v>108.1</v>
      </c>
      <c r="G1819" s="39" t="n">
        <v>871815</v>
      </c>
      <c r="H1819" s="39" t="n">
        <v>871815</v>
      </c>
      <c r="I1819" s="39" t="n">
        <v>0</v>
      </c>
      <c r="J1819" s="39">
        <f>IF(E1819&gt;0, (G1819-I1819)/E1819, "")</f>
        <v/>
      </c>
      <c r="K1819" s="39">
        <f>IF(F1819&gt;0, (G1819-I1819)/F1819, "")</f>
        <v/>
      </c>
      <c r="L1819" s="40" t="n">
        <v>40.18</v>
      </c>
      <c r="M1819" s="39">
        <f>IF(AND(ISNUMBER(L1819), L1819&gt;0), (J1819/L1819)*42, "")</f>
        <v/>
      </c>
      <c r="N1819" s="39">
        <f>IF(M1819&lt;&gt;"", M1819/10, "")</f>
        <v/>
      </c>
      <c r="O1819" s="39">
        <f>M1819</f>
        <v/>
      </c>
      <c r="P1819" s="39">
        <f>IF(AND(M1819&lt;&gt;"", J1819&lt;&gt;""), M1819-J1819, "")</f>
        <v/>
      </c>
      <c r="Q1819" s="41" t="inlineStr">
        <is>
          <t>Matched</t>
        </is>
      </c>
      <c r="R1819" s="21" t="inlineStr">
        <is>
          <t>Fully reconciled &amp; verified</t>
        </is>
      </c>
    </row>
    <row r="1820">
      <c r="A1820" s="26" t="n">
        <v>1819</v>
      </c>
      <c r="B1820" s="27" t="inlineStr">
        <is>
          <t>Cargill India Private Limited</t>
        </is>
      </c>
      <c r="C1820" s="27" t="inlineStr">
        <is>
          <t>INWDMSD27/1803 / PO:0536</t>
        </is>
      </c>
      <c r="D1820" s="26" t="inlineStr">
        <is>
          <t>25-08-2026</t>
        </is>
      </c>
      <c r="E1820" s="32" t="n">
        <v>11.98</v>
      </c>
      <c r="F1820" s="33" t="n">
        <v>119.8</v>
      </c>
      <c r="G1820" s="34" t="n">
        <v>965195</v>
      </c>
      <c r="H1820" s="34" t="n">
        <v>965195</v>
      </c>
      <c r="I1820" s="34" t="n">
        <v>0</v>
      </c>
      <c r="J1820" s="34">
        <f>IF(E1820&gt;0, (G1820-I1820)/E1820, "")</f>
        <v/>
      </c>
      <c r="K1820" s="34">
        <f>IF(F1820&gt;0, (G1820-I1820)/F1820, "")</f>
        <v/>
      </c>
      <c r="L1820" s="35" t="n">
        <v>40.04</v>
      </c>
      <c r="M1820" s="34">
        <f>IF(AND(ISNUMBER(L1820), L1820&gt;0), (J1820/L1820)*42, "")</f>
        <v/>
      </c>
      <c r="N1820" s="34">
        <f>IF(M1820&lt;&gt;"", M1820/10, "")</f>
        <v/>
      </c>
      <c r="O1820" s="34">
        <f>M1820</f>
        <v/>
      </c>
      <c r="P1820" s="34">
        <f>IF(AND(M1820&lt;&gt;"", J1820&lt;&gt;""), M1820-J1820, "")</f>
        <v/>
      </c>
      <c r="Q1820" s="41" t="inlineStr">
        <is>
          <t>Matched</t>
        </is>
      </c>
      <c r="R1820" s="27" t="inlineStr">
        <is>
          <t>Fully reconciled &amp; verified</t>
        </is>
      </c>
    </row>
    <row r="1821">
      <c r="A1821" s="20" t="n">
        <v>1820</v>
      </c>
      <c r="B1821" s="21" t="inlineStr">
        <is>
          <t>Shyam Traders</t>
        </is>
      </c>
      <c r="C1821" s="21" t="inlineStr">
        <is>
          <t>INWDMSD27/1804 / PO:0557</t>
        </is>
      </c>
      <c r="D1821" s="20" t="inlineStr">
        <is>
          <t>26-08-2026</t>
        </is>
      </c>
      <c r="E1821" s="37" t="n">
        <v>14.96</v>
      </c>
      <c r="F1821" s="38" t="n">
        <v>149.6</v>
      </c>
      <c r="G1821" s="39" t="n">
        <v>1245000</v>
      </c>
      <c r="H1821" s="39" t="n">
        <v>1245000</v>
      </c>
      <c r="I1821" s="39" t="n">
        <v>79679.9999999999</v>
      </c>
      <c r="J1821" s="39">
        <f>IF(E1821&gt;0, (G1821-I1821)/E1821, "")</f>
        <v/>
      </c>
      <c r="K1821" s="39">
        <f>IF(F1821&gt;0, (G1821-I1821)/F1821, "")</f>
        <v/>
      </c>
      <c r="L1821" s="40" t="n">
        <v>39.34</v>
      </c>
      <c r="M1821" s="39">
        <f>IF(AND(ISNUMBER(L1821), L1821&gt;0), (J1821/L1821)*42, "")</f>
        <v/>
      </c>
      <c r="N1821" s="39">
        <f>IF(M1821&lt;&gt;"", M1821/10, "")</f>
        <v/>
      </c>
      <c r="O1821" s="39">
        <f>M1821</f>
        <v/>
      </c>
      <c r="P1821" s="39">
        <f>IF(AND(M1821&lt;&gt;"", J1821&lt;&gt;""), M1821-J1821, "")</f>
        <v/>
      </c>
      <c r="Q1821" s="41" t="inlineStr">
        <is>
          <t>Matched</t>
        </is>
      </c>
      <c r="R1821" s="21" t="inlineStr">
        <is>
          <t>Deductions: Oil: ₹78,850, Shortage: ₹830</t>
        </is>
      </c>
    </row>
    <row r="1822">
      <c r="A1822" s="26" t="n">
        <v>1821</v>
      </c>
      <c r="B1822" s="27" t="inlineStr">
        <is>
          <t>Shyam Traders</t>
        </is>
      </c>
      <c r="C1822" s="27" t="inlineStr">
        <is>
          <t>INWDMSD27/1805 / PO:0557</t>
        </is>
      </c>
      <c r="D1822" s="26" t="inlineStr">
        <is>
          <t>26-08-2026</t>
        </is>
      </c>
      <c r="E1822" s="32" t="n">
        <v>19.66</v>
      </c>
      <c r="F1822" s="33" t="n">
        <v>196.6</v>
      </c>
      <c r="G1822" s="34" t="n">
        <v>1635100</v>
      </c>
      <c r="H1822" s="34" t="n">
        <v>1635100</v>
      </c>
      <c r="I1822" s="34" t="n">
        <v>95853.1428571429</v>
      </c>
      <c r="J1822" s="34">
        <f>IF(E1822&gt;0, (G1822-I1822)/E1822, "")</f>
        <v/>
      </c>
      <c r="K1822" s="34">
        <f>IF(F1822&gt;0, (G1822-I1822)/F1822, "")</f>
        <v/>
      </c>
      <c r="L1822" s="35" t="n">
        <v>39.54</v>
      </c>
      <c r="M1822" s="34">
        <f>IF(AND(ISNUMBER(L1822), L1822&gt;0), (J1822/L1822)*42, "")</f>
        <v/>
      </c>
      <c r="N1822" s="34">
        <f>IF(M1822&lt;&gt;"", M1822/10, "")</f>
        <v/>
      </c>
      <c r="O1822" s="34">
        <f>M1822</f>
        <v/>
      </c>
      <c r="P1822" s="34">
        <f>IF(AND(M1822&lt;&gt;"", J1822&lt;&gt;""), M1822-J1822, "")</f>
        <v/>
      </c>
      <c r="Q1822" s="41" t="inlineStr">
        <is>
          <t>Matched</t>
        </is>
      </c>
      <c r="R1822" s="27" t="inlineStr">
        <is>
          <t>Deductions: Oil: ₹95,770, Shortage: ₹83</t>
        </is>
      </c>
    </row>
    <row r="1823">
      <c r="A1823" s="20" t="n">
        <v>1822</v>
      </c>
      <c r="B1823" s="21" t="inlineStr">
        <is>
          <t>Sukhdev Singh Jakhar And Sons</t>
        </is>
      </c>
      <c r="C1823" s="21" t="inlineStr">
        <is>
          <t>INWDMSD27/1806 / PO:0559</t>
        </is>
      </c>
      <c r="D1823" s="20" t="inlineStr">
        <is>
          <t>26-08-2026</t>
        </is>
      </c>
      <c r="E1823" s="37" t="n">
        <v>24.95</v>
      </c>
      <c r="F1823" s="38" t="n">
        <v>249.5</v>
      </c>
      <c r="G1823" s="39" t="n">
        <v>2085830</v>
      </c>
      <c r="H1823" s="39" t="n">
        <v>2085830</v>
      </c>
      <c r="I1823" s="39" t="n">
        <v>110579.3244761906</v>
      </c>
      <c r="J1823" s="39">
        <f>IF(E1823&gt;0, (G1823-I1823)/E1823, "")</f>
        <v/>
      </c>
      <c r="K1823" s="39">
        <f>IF(F1823&gt;0, (G1823-I1823)/F1823, "")</f>
        <v/>
      </c>
      <c r="L1823" s="40" t="n">
        <v>40.4</v>
      </c>
      <c r="M1823" s="39">
        <f>IF(AND(ISNUMBER(L1823), L1823&gt;0), (J1823/L1823)*42, "")</f>
        <v/>
      </c>
      <c r="N1823" s="39">
        <f>IF(M1823&lt;&gt;"", M1823/10, "")</f>
        <v/>
      </c>
      <c r="O1823" s="39">
        <f>M1823</f>
        <v/>
      </c>
      <c r="P1823" s="39">
        <f>IF(AND(M1823&lt;&gt;"", J1823&lt;&gt;""), M1823-J1823, "")</f>
        <v/>
      </c>
      <c r="Q1823" s="41" t="inlineStr">
        <is>
          <t>Matched</t>
        </is>
      </c>
      <c r="R1823" s="21" t="inlineStr">
        <is>
          <t>Deductions: Oil: ₹79,460, Shortage: ₹2,505, Bardana: ₹4,680, Moisture: ₹16,269, Brokerage: ₹3,493</t>
        </is>
      </c>
    </row>
    <row r="1824">
      <c r="A1824" s="26" t="n">
        <v>1823</v>
      </c>
      <c r="B1824" s="27" t="inlineStr">
        <is>
          <t>Sukhdev Singh Jakhar And Sons</t>
        </is>
      </c>
      <c r="C1824" s="27" t="inlineStr">
        <is>
          <t>INWDMSD27/1807 / PO:0559</t>
        </is>
      </c>
      <c r="D1824" s="26" t="inlineStr">
        <is>
          <t>26-08-2026</t>
        </is>
      </c>
      <c r="E1824" s="32" t="n">
        <v>25.05</v>
      </c>
      <c r="F1824" s="33" t="n">
        <v>250.5</v>
      </c>
      <c r="G1824" s="34" t="n">
        <v>2092092.5</v>
      </c>
      <c r="H1824" s="34" t="n">
        <v>2092092.5</v>
      </c>
      <c r="I1824" s="34" t="n">
        <v>108468.7054761903</v>
      </c>
      <c r="J1824" s="34">
        <f>IF(E1824&gt;0, (G1824-I1824)/E1824, "")</f>
        <v/>
      </c>
      <c r="K1824" s="34">
        <f>IF(F1824&gt;0, (G1824-I1824)/F1824, "")</f>
        <v/>
      </c>
      <c r="L1824" s="35" t="n">
        <v>40.34</v>
      </c>
      <c r="M1824" s="34">
        <f>IF(AND(ISNUMBER(L1824), L1824&gt;0), (J1824/L1824)*42, "")</f>
        <v/>
      </c>
      <c r="N1824" s="34">
        <f>IF(M1824&lt;&gt;"", M1824/10, "")</f>
        <v/>
      </c>
      <c r="O1824" s="34">
        <f>M1824</f>
        <v/>
      </c>
      <c r="P1824" s="34">
        <f>IF(AND(M1824&lt;&gt;"", J1824&lt;&gt;""), M1824-J1824, "")</f>
        <v/>
      </c>
      <c r="Q1824" s="41" t="inlineStr">
        <is>
          <t>Matched</t>
        </is>
      </c>
      <c r="R1824" s="27" t="inlineStr">
        <is>
          <t>Deductions: Oil: ₹82,687, Shortage: ₹418, Bardana: ₹5,120, Moisture: ₹10,460, Brokerage: ₹3,507</t>
        </is>
      </c>
    </row>
    <row r="1825">
      <c r="A1825" s="20" t="n">
        <v>1824</v>
      </c>
      <c r="B1825" s="21" t="inlineStr">
        <is>
          <t>Mittal Trading Company</t>
        </is>
      </c>
      <c r="C1825" s="21" t="inlineStr">
        <is>
          <t>INWDMSD27/1808 / PO:0560</t>
        </is>
      </c>
      <c r="D1825" s="20" t="inlineStr">
        <is>
          <t>26-08-2026</t>
        </is>
      </c>
      <c r="E1825" s="37" t="n">
        <v>31.16</v>
      </c>
      <c r="F1825" s="38" t="n">
        <v>311.6</v>
      </c>
      <c r="G1825" s="39" t="n">
        <v>2603947.5</v>
      </c>
      <c r="H1825" s="39" t="n">
        <v>2603947.5</v>
      </c>
      <c r="I1825" s="39" t="n">
        <v>110752.6555000001</v>
      </c>
      <c r="J1825" s="39">
        <f>IF(E1825&gt;0, (G1825-I1825)/E1825, "")</f>
        <v/>
      </c>
      <c r="K1825" s="39">
        <f>IF(F1825&gt;0, (G1825-I1825)/F1825, "")</f>
        <v/>
      </c>
      <c r="L1825" s="40" t="n">
        <v>40.65</v>
      </c>
      <c r="M1825" s="39">
        <f>IF(AND(ISNUMBER(L1825), L1825&gt;0), (J1825/L1825)*42, "")</f>
        <v/>
      </c>
      <c r="N1825" s="39">
        <f>IF(M1825&lt;&gt;"", M1825/10, "")</f>
        <v/>
      </c>
      <c r="O1825" s="39">
        <f>M1825</f>
        <v/>
      </c>
      <c r="P1825" s="39">
        <f>IF(AND(M1825&lt;&gt;"", J1825&lt;&gt;""), M1825-J1825, "")</f>
        <v/>
      </c>
      <c r="Q1825" s="41" t="inlineStr">
        <is>
          <t>Matched</t>
        </is>
      </c>
      <c r="R1825" s="21" t="inlineStr">
        <is>
          <t>Deductions: Oil: ₹83,698, Shortage: ₹2,087, Bardana: ₹7,260, Moisture: ₹12,499</t>
        </is>
      </c>
    </row>
    <row r="1826">
      <c r="A1826" s="26" t="n">
        <v>1825</v>
      </c>
      <c r="B1826" s="27" t="inlineStr">
        <is>
          <t>Shri Shyam Trading Company</t>
        </is>
      </c>
      <c r="C1826" s="27" t="inlineStr">
        <is>
          <t>INWDMSD27/1809 / PO:0555</t>
        </is>
      </c>
      <c r="D1826" s="26" t="inlineStr">
        <is>
          <t>26-08-2026</t>
        </is>
      </c>
      <c r="E1826" s="32" t="n">
        <v>26.59</v>
      </c>
      <c r="F1826" s="33" t="n">
        <v>265.9</v>
      </c>
      <c r="G1826" s="34" t="n">
        <v>2217374.8</v>
      </c>
      <c r="H1826" s="34" t="n">
        <v>2217374.8</v>
      </c>
      <c r="I1826" s="34" t="n">
        <v>142452.9145714286</v>
      </c>
      <c r="J1826" s="34">
        <f>IF(E1826&gt;0, (G1826-I1826)/E1826, "")</f>
        <v/>
      </c>
      <c r="K1826" s="34">
        <f>IF(F1826&gt;0, (G1826-I1826)/F1826, "")</f>
        <v/>
      </c>
      <c r="L1826" s="35" t="n">
        <v>39.36</v>
      </c>
      <c r="M1826" s="34">
        <f>IF(AND(ISNUMBER(L1826), L1826&gt;0), (J1826/L1826)*42, "")</f>
        <v/>
      </c>
      <c r="N1826" s="34">
        <f>IF(M1826&lt;&gt;"", M1826/10, "")</f>
        <v/>
      </c>
      <c r="O1826" s="34">
        <f>M1826</f>
        <v/>
      </c>
      <c r="P1826" s="34">
        <f>IF(AND(M1826&lt;&gt;"", J1826&lt;&gt;""), M1826-J1826, "")</f>
        <v/>
      </c>
      <c r="Q1826" s="41" t="inlineStr">
        <is>
          <t>Matched</t>
        </is>
      </c>
      <c r="R1826" s="27" t="inlineStr">
        <is>
          <t>Deductions: Oil: ₹139,378, Shortage: ₹3,075</t>
        </is>
      </c>
    </row>
    <row r="1827">
      <c r="A1827" s="20" t="n">
        <v>1826</v>
      </c>
      <c r="B1827" s="21" t="inlineStr">
        <is>
          <t>Shri Shyam Trading Company</t>
        </is>
      </c>
      <c r="C1827" s="21" t="inlineStr">
        <is>
          <t>INWDMSD27/1810 / PO:0555</t>
        </is>
      </c>
      <c r="D1827" s="20" t="inlineStr">
        <is>
          <t>26-08-2026</t>
        </is>
      </c>
      <c r="E1827" s="37" t="n">
        <v>35.67</v>
      </c>
      <c r="F1827" s="38" t="n">
        <v>356.7</v>
      </c>
      <c r="G1827" s="39" t="n">
        <v>2974506.9</v>
      </c>
      <c r="H1827" s="39" t="n">
        <v>2974506.9</v>
      </c>
      <c r="I1827" s="39" t="n">
        <v>205122.603714286</v>
      </c>
      <c r="J1827" s="39">
        <f>IF(E1827&gt;0, (G1827-I1827)/E1827, "")</f>
        <v/>
      </c>
      <c r="K1827" s="39">
        <f>IF(F1827&gt;0, (G1827-I1827)/F1827, "")</f>
        <v/>
      </c>
      <c r="L1827" s="40" t="n">
        <v>39.17</v>
      </c>
      <c r="M1827" s="39">
        <f>IF(AND(ISNUMBER(L1827), L1827&gt;0), (J1827/L1827)*42, "")</f>
        <v/>
      </c>
      <c r="N1827" s="39">
        <f>IF(M1827&lt;&gt;"", M1827/10, "")</f>
        <v/>
      </c>
      <c r="O1827" s="39">
        <f>M1827</f>
        <v/>
      </c>
      <c r="P1827" s="39">
        <f>IF(AND(M1827&lt;&gt;"", J1827&lt;&gt;""), M1827-J1827, "")</f>
        <v/>
      </c>
      <c r="Q1827" s="41" t="inlineStr">
        <is>
          <t>Matched</t>
        </is>
      </c>
      <c r="R1827" s="21" t="inlineStr">
        <is>
          <t>Deductions: Oil: ₹201,133, Shortage: ₹3,989</t>
        </is>
      </c>
    </row>
    <row r="1828">
      <c r="A1828" s="26" t="n">
        <v>1827</v>
      </c>
      <c r="B1828" s="27" t="inlineStr">
        <is>
          <t>Bhawani Trading Company</t>
        </is>
      </c>
      <c r="C1828" s="27" t="inlineStr">
        <is>
          <t>INWDMSD27/1811 / PO:0558</t>
        </is>
      </c>
      <c r="D1828" s="26" t="inlineStr">
        <is>
          <t>26-08-2026</t>
        </is>
      </c>
      <c r="E1828" s="32" t="n">
        <v>8.4</v>
      </c>
      <c r="F1828" s="33" t="n">
        <v>84</v>
      </c>
      <c r="G1828" s="34" t="n">
        <v>698124</v>
      </c>
      <c r="H1828" s="34" t="n">
        <v>698124</v>
      </c>
      <c r="I1828" s="34" t="n">
        <v>27924.96</v>
      </c>
      <c r="J1828" s="34">
        <f>IF(E1828&gt;0, (G1828-I1828)/E1828, "")</f>
        <v/>
      </c>
      <c r="K1828" s="34">
        <f>IF(F1828&gt;0, (G1828-I1828)/F1828, "")</f>
        <v/>
      </c>
      <c r="L1828" s="35" t="n">
        <v>40.33</v>
      </c>
      <c r="M1828" s="34">
        <f>IF(AND(ISNUMBER(L1828), L1828&gt;0), (J1828/L1828)*42, "")</f>
        <v/>
      </c>
      <c r="N1828" s="34">
        <f>IF(M1828&lt;&gt;"", M1828/10, "")</f>
        <v/>
      </c>
      <c r="O1828" s="34">
        <f>M1828</f>
        <v/>
      </c>
      <c r="P1828" s="34">
        <f>IF(AND(M1828&lt;&gt;"", J1828&lt;&gt;""), M1828-J1828, "")</f>
        <v/>
      </c>
      <c r="Q1828" s="41" t="inlineStr">
        <is>
          <t>Matched</t>
        </is>
      </c>
      <c r="R1828" s="27" t="inlineStr">
        <is>
          <t>Deductions: Oil: ₹27,925</t>
        </is>
      </c>
    </row>
    <row r="1829">
      <c r="A1829" s="20" t="n">
        <v>1828</v>
      </c>
      <c r="B1829" s="21" t="inlineStr">
        <is>
          <t>Bhawani Trading Company</t>
        </is>
      </c>
      <c r="C1829" s="21" t="inlineStr">
        <is>
          <t>INWDMSD27/1812 / PO:0558</t>
        </is>
      </c>
      <c r="D1829" s="20" t="inlineStr">
        <is>
          <t>26-08-2026</t>
        </is>
      </c>
      <c r="E1829" s="37" t="n">
        <v>8.370000000000001</v>
      </c>
      <c r="F1829" s="38" t="n">
        <v>83.7</v>
      </c>
      <c r="G1829" s="39" t="n">
        <v>697292.9</v>
      </c>
      <c r="H1829" s="39" t="n">
        <v>697292.9</v>
      </c>
      <c r="I1829" s="39" t="n">
        <v>34615.90864285715</v>
      </c>
      <c r="J1829" s="39">
        <f>IF(E1829&gt;0, (G1829-I1829)/E1829, "")</f>
        <v/>
      </c>
      <c r="K1829" s="39">
        <f>IF(F1829&gt;0, (G1829-I1829)/F1829, "")</f>
        <v/>
      </c>
      <c r="L1829" s="40" t="n">
        <v>39.93</v>
      </c>
      <c r="M1829" s="39">
        <f>IF(AND(ISNUMBER(L1829), L1829&gt;0), (J1829/L1829)*42, "")</f>
        <v/>
      </c>
      <c r="N1829" s="39">
        <f>IF(M1829&lt;&gt;"", M1829/10, "")</f>
        <v/>
      </c>
      <c r="O1829" s="39">
        <f>M1829</f>
        <v/>
      </c>
      <c r="P1829" s="39">
        <f>IF(AND(M1829&lt;&gt;"", J1829&lt;&gt;""), M1829-J1829, "")</f>
        <v/>
      </c>
      <c r="Q1829" s="41" t="inlineStr">
        <is>
          <t>Matched</t>
        </is>
      </c>
      <c r="R1829" s="21" t="inlineStr">
        <is>
          <t>Deductions: Oil: ₹34,367, Shortage: ₹249</t>
        </is>
      </c>
    </row>
    <row r="1830">
      <c r="A1830" s="26" t="n">
        <v>1829</v>
      </c>
      <c r="B1830" s="27" t="inlineStr">
        <is>
          <t>Bhawani Trading Company</t>
        </is>
      </c>
      <c r="C1830" s="27" t="inlineStr">
        <is>
          <t>INWDMSD27/1813 / PO:0558</t>
        </is>
      </c>
      <c r="D1830" s="26" t="inlineStr">
        <is>
          <t>26-08-2026</t>
        </is>
      </c>
      <c r="E1830" s="32" t="n">
        <v>8.34</v>
      </c>
      <c r="F1830" s="33" t="n">
        <v>83.40000000000001</v>
      </c>
      <c r="G1830" s="34" t="n">
        <v>694799.6</v>
      </c>
      <c r="H1830" s="34" t="n">
        <v>694799.6</v>
      </c>
      <c r="I1830" s="34" t="n">
        <v>30688.16961904768</v>
      </c>
      <c r="J1830" s="34">
        <f>IF(E1830&gt;0, (G1830-I1830)/E1830, "")</f>
        <v/>
      </c>
      <c r="K1830" s="34">
        <f>IF(F1830&gt;0, (G1830-I1830)/F1830, "")</f>
        <v/>
      </c>
      <c r="L1830" s="35" t="n">
        <v>40.16</v>
      </c>
      <c r="M1830" s="34">
        <f>IF(AND(ISNUMBER(L1830), L1830&gt;0), (J1830/L1830)*42, "")</f>
        <v/>
      </c>
      <c r="N1830" s="34">
        <f>IF(M1830&lt;&gt;"", M1830/10, "")</f>
        <v/>
      </c>
      <c r="O1830" s="34">
        <f>M1830</f>
        <v/>
      </c>
      <c r="P1830" s="34">
        <f>IF(AND(M1830&lt;&gt;"", J1830&lt;&gt;""), M1830-J1830, "")</f>
        <v/>
      </c>
      <c r="Q1830" s="41" t="inlineStr">
        <is>
          <t>Matched</t>
        </is>
      </c>
      <c r="R1830" s="27" t="inlineStr">
        <is>
          <t>Deductions: Oil: ₹30,439, Shortage: ₹249</t>
        </is>
      </c>
    </row>
    <row r="1831">
      <c r="A1831" s="20" t="n">
        <v>1830</v>
      </c>
      <c r="B1831" s="21" t="inlineStr">
        <is>
          <t>Bhawani Trading Company</t>
        </is>
      </c>
      <c r="C1831" s="21" t="inlineStr">
        <is>
          <t>INWDMSD27/1814 / PO:0558</t>
        </is>
      </c>
      <c r="D1831" s="20" t="inlineStr">
        <is>
          <t>26-08-2026</t>
        </is>
      </c>
      <c r="E1831" s="37" t="n">
        <v>8.43</v>
      </c>
      <c r="F1831" s="38" t="n">
        <v>84.3</v>
      </c>
      <c r="G1831" s="39" t="n">
        <v>703110.6</v>
      </c>
      <c r="H1831" s="39" t="n">
        <v>703110.6</v>
      </c>
      <c r="I1831" s="39" t="n">
        <v>33222.62885714288</v>
      </c>
      <c r="J1831" s="39">
        <f>IF(E1831&gt;0, (G1831-I1831)/E1831, "")</f>
        <v/>
      </c>
      <c r="K1831" s="39">
        <f>IF(F1831&gt;0, (G1831-I1831)/F1831, "")</f>
        <v/>
      </c>
      <c r="L1831" s="40" t="n">
        <v>40.08</v>
      </c>
      <c r="M1831" s="39">
        <f>IF(AND(ISNUMBER(L1831), L1831&gt;0), (J1831/L1831)*42, "")</f>
        <v/>
      </c>
      <c r="N1831" s="39">
        <f>IF(M1831&lt;&gt;"", M1831/10, "")</f>
        <v/>
      </c>
      <c r="O1831" s="39">
        <f>M1831</f>
        <v/>
      </c>
      <c r="P1831" s="39">
        <f>IF(AND(M1831&lt;&gt;"", J1831&lt;&gt;""), M1831-J1831, "")</f>
        <v/>
      </c>
      <c r="Q1831" s="41" t="inlineStr">
        <is>
          <t>Matched</t>
        </is>
      </c>
      <c r="R1831" s="21" t="inlineStr">
        <is>
          <t>Deductions: Oil: ₹32,142, Shortage: ₹1,080</t>
        </is>
      </c>
    </row>
    <row r="1832">
      <c r="A1832" s="26" t="n">
        <v>1831</v>
      </c>
      <c r="B1832" s="27" t="inlineStr">
        <is>
          <t>Bhawani Trading Company</t>
        </is>
      </c>
      <c r="C1832" s="27" t="inlineStr">
        <is>
          <t>INWDMSD27/1815 / PO:0558</t>
        </is>
      </c>
      <c r="D1832" s="26" t="inlineStr">
        <is>
          <t>26-08-2026</t>
        </is>
      </c>
      <c r="E1832" s="32" t="n">
        <v>8.43</v>
      </c>
      <c r="F1832" s="33" t="n">
        <v>84.3</v>
      </c>
      <c r="G1832" s="34" t="n">
        <v>701448.4</v>
      </c>
      <c r="H1832" s="34" t="n">
        <v>701448.4</v>
      </c>
      <c r="I1832" s="34" t="n">
        <v>32901.27019047617</v>
      </c>
      <c r="J1832" s="34">
        <f>IF(E1832&gt;0, (G1832-I1832)/E1832, "")</f>
        <v/>
      </c>
      <c r="K1832" s="34">
        <f>IF(F1832&gt;0, (G1832-I1832)/F1832, "")</f>
        <v/>
      </c>
      <c r="L1832" s="35" t="n">
        <v>40.03</v>
      </c>
      <c r="M1832" s="34">
        <f>IF(AND(ISNUMBER(L1832), L1832&gt;0), (J1832/L1832)*42, "")</f>
        <v/>
      </c>
      <c r="N1832" s="34">
        <f>IF(M1832&lt;&gt;"", M1832/10, "")</f>
        <v/>
      </c>
      <c r="O1832" s="34">
        <f>M1832</f>
        <v/>
      </c>
      <c r="P1832" s="34">
        <f>IF(AND(M1832&lt;&gt;"", J1832&lt;&gt;""), M1832-J1832, "")</f>
        <v/>
      </c>
      <c r="Q1832" s="41" t="inlineStr">
        <is>
          <t>Matched</t>
        </is>
      </c>
      <c r="R1832" s="27" t="inlineStr">
        <is>
          <t>Deductions: Oil: ₹32,901</t>
        </is>
      </c>
    </row>
    <row r="1833">
      <c r="A1833" s="20" t="n">
        <v>1832</v>
      </c>
      <c r="B1833" s="21" t="inlineStr">
        <is>
          <t>Bhawani Trading Company</t>
        </is>
      </c>
      <c r="C1833" s="21" t="inlineStr">
        <is>
          <t>INWDMSD27/1816 / PO:0558</t>
        </is>
      </c>
      <c r="D1833" s="20" t="inlineStr">
        <is>
          <t>26-08-2026</t>
        </is>
      </c>
      <c r="E1833" s="37" t="n">
        <v>8.370000000000001</v>
      </c>
      <c r="F1833" s="38" t="n">
        <v>83.7</v>
      </c>
      <c r="G1833" s="39" t="n">
        <v>697292.9</v>
      </c>
      <c r="H1833" s="39" t="n">
        <v>697292.9</v>
      </c>
      <c r="I1833" s="39" t="n">
        <v>37438.2846666667</v>
      </c>
      <c r="J1833" s="39">
        <f>IF(E1833&gt;0, (G1833-I1833)/E1833, "")</f>
        <v/>
      </c>
      <c r="K1833" s="39">
        <f>IF(F1833&gt;0, (G1833-I1833)/F1833, "")</f>
        <v/>
      </c>
      <c r="L1833" s="40" t="n">
        <v>39.76</v>
      </c>
      <c r="M1833" s="39">
        <f>IF(AND(ISNUMBER(L1833), L1833&gt;0), (J1833/L1833)*42, "")</f>
        <v/>
      </c>
      <c r="N1833" s="39">
        <f>IF(M1833&lt;&gt;"", M1833/10, "")</f>
        <v/>
      </c>
      <c r="O1833" s="39">
        <f>M1833</f>
        <v/>
      </c>
      <c r="P1833" s="39">
        <f>IF(AND(M1833&lt;&gt;"", J1833&lt;&gt;""), M1833-J1833, "")</f>
        <v/>
      </c>
      <c r="Q1833" s="41" t="inlineStr">
        <is>
          <t>Matched</t>
        </is>
      </c>
      <c r="R1833" s="21" t="inlineStr">
        <is>
          <t>Deductions: Oil: ₹37,189, Shortage: ₹249</t>
        </is>
      </c>
    </row>
    <row r="1834">
      <c r="A1834" s="26" t="n">
        <v>1833</v>
      </c>
      <c r="B1834" s="27" t="inlineStr">
        <is>
          <t>Jakhar Trading Company</t>
        </is>
      </c>
      <c r="C1834" s="27" t="inlineStr">
        <is>
          <t>INWDMSD27/1817 / PO:0561</t>
        </is>
      </c>
      <c r="D1834" s="26" t="inlineStr">
        <is>
          <t>27-08-2026</t>
        </is>
      </c>
      <c r="E1834" s="32" t="n">
        <v>24.94</v>
      </c>
      <c r="F1834" s="33" t="n">
        <v>249.4</v>
      </c>
      <c r="G1834" s="34" t="n">
        <v>2050890</v>
      </c>
      <c r="H1834" s="34" t="n">
        <v>2030930</v>
      </c>
      <c r="I1834" s="34" t="n">
        <v>125240.6833333335</v>
      </c>
      <c r="J1834" s="34">
        <f>IF(E1834&gt;0, (G1834-I1834)/E1834, "")</f>
        <v/>
      </c>
      <c r="K1834" s="34">
        <f>IF(F1834&gt;0, (G1834-I1834)/F1834, "")</f>
        <v/>
      </c>
      <c r="L1834" s="35" t="n">
        <v>39.79</v>
      </c>
      <c r="M1834" s="34">
        <f>IF(AND(ISNUMBER(L1834), L1834&gt;0), (J1834/L1834)*42, "")</f>
        <v/>
      </c>
      <c r="N1834" s="34">
        <f>IF(M1834&lt;&gt;"", M1834/10, "")</f>
        <v/>
      </c>
      <c r="O1834" s="34">
        <f>M1834</f>
        <v/>
      </c>
      <c r="P1834" s="34">
        <f>IF(AND(M1834&lt;&gt;"", J1834&lt;&gt;""), M1834-J1834, "")</f>
        <v/>
      </c>
      <c r="Q1834" s="36" t="inlineStr">
        <is>
          <t>Amount Discrepancy</t>
        </is>
      </c>
      <c r="R1834" s="27" t="inlineStr">
        <is>
          <t>Debit Y vs Lab AN diff: ₹-19,960.00 | Deductions: Oil: ₹125,241</t>
        </is>
      </c>
    </row>
    <row r="1835">
      <c r="A1835" s="20" t="n">
        <v>1834</v>
      </c>
      <c r="B1835" s="21" t="inlineStr">
        <is>
          <t>Jakhar Trading Company</t>
        </is>
      </c>
      <c r="C1835" s="21" t="inlineStr">
        <is>
          <t>INWDMSD27/1818 / PO:0561</t>
        </is>
      </c>
      <c r="D1835" s="20" t="inlineStr">
        <is>
          <t>27-08-2026</t>
        </is>
      </c>
      <c r="E1835" s="37" t="n">
        <v>20.01</v>
      </c>
      <c r="F1835" s="38" t="n">
        <v>200.1</v>
      </c>
      <c r="G1835" s="39" t="n">
        <v>1642356</v>
      </c>
      <c r="H1835" s="39" t="n">
        <v>1626372</v>
      </c>
      <c r="I1835" s="39" t="n">
        <v>121977.9</v>
      </c>
      <c r="J1835" s="39">
        <f>IF(E1835&gt;0, (G1835-I1835)/E1835, "")</f>
        <v/>
      </c>
      <c r="K1835" s="39">
        <f>IF(F1835&gt;0, (G1835-I1835)/F1835, "")</f>
        <v/>
      </c>
      <c r="L1835" s="40" t="n">
        <v>39.27</v>
      </c>
      <c r="M1835" s="39">
        <f>IF(AND(ISNUMBER(L1835), L1835&gt;0), (J1835/L1835)*42, "")</f>
        <v/>
      </c>
      <c r="N1835" s="39">
        <f>IF(M1835&lt;&gt;"", M1835/10, "")</f>
        <v/>
      </c>
      <c r="O1835" s="39">
        <f>M1835</f>
        <v/>
      </c>
      <c r="P1835" s="39">
        <f>IF(AND(M1835&lt;&gt;"", J1835&lt;&gt;""), M1835-J1835, "")</f>
        <v/>
      </c>
      <c r="Q1835" s="36" t="inlineStr">
        <is>
          <t>Amount Discrepancy</t>
        </is>
      </c>
      <c r="R1835" s="21" t="inlineStr">
        <is>
          <t>Debit Y vs Lab AN diff: ₹-15,984.00 | Deductions: Oil: ₹121,978</t>
        </is>
      </c>
    </row>
    <row r="1836">
      <c r="A1836" s="26" t="n">
        <v>1835</v>
      </c>
      <c r="B1836" s="27" t="inlineStr">
        <is>
          <t>Mittal Trading Company</t>
        </is>
      </c>
      <c r="C1836" s="27" t="inlineStr">
        <is>
          <t>INWDMSD27/1819 / PO:0560</t>
        </is>
      </c>
      <c r="D1836" s="26" t="inlineStr">
        <is>
          <t>27-08-2026</t>
        </is>
      </c>
      <c r="E1836" s="32" t="n">
        <v>30.76</v>
      </c>
      <c r="F1836" s="33" t="n">
        <v>307.6</v>
      </c>
      <c r="G1836" s="34" t="n">
        <v>2569712.5</v>
      </c>
      <c r="H1836" s="34" t="n">
        <v>2569712.5</v>
      </c>
      <c r="I1836" s="34" t="n">
        <v>152277.0614880953</v>
      </c>
      <c r="J1836" s="34">
        <f>IF(E1836&gt;0, (G1836-I1836)/E1836, "")</f>
        <v/>
      </c>
      <c r="K1836" s="34">
        <f>IF(F1836&gt;0, (G1836-I1836)/F1836, "")</f>
        <v/>
      </c>
      <c r="L1836" s="35" t="n">
        <v>39.95</v>
      </c>
      <c r="M1836" s="34">
        <f>IF(AND(ISNUMBER(L1836), L1836&gt;0), (J1836/L1836)*42, "")</f>
        <v/>
      </c>
      <c r="N1836" s="34">
        <f>IF(M1836&lt;&gt;"", M1836/10, "")</f>
        <v/>
      </c>
      <c r="O1836" s="34">
        <f>M1836</f>
        <v/>
      </c>
      <c r="P1836" s="34">
        <f>IF(AND(M1836&lt;&gt;"", J1836&lt;&gt;""), M1836-J1836, "")</f>
        <v/>
      </c>
      <c r="Q1836" s="41" t="inlineStr">
        <is>
          <t>Matched</t>
        </is>
      </c>
      <c r="R1836" s="27" t="inlineStr">
        <is>
          <t>Deductions: Oil: ₹130,933, Shortage: ₹1,252, Bardana: ₹7,500, Moisture: ₹7,966</t>
        </is>
      </c>
    </row>
    <row r="1837">
      <c r="A1837" s="20" t="n">
        <v>1836</v>
      </c>
      <c r="B1837" s="21" t="inlineStr">
        <is>
          <t>Jakhar Trading Company</t>
        </is>
      </c>
      <c r="C1837" s="21" t="inlineStr">
        <is>
          <t>INWDMSD27/1820 / PO:0561</t>
        </is>
      </c>
      <c r="D1837" s="20" t="inlineStr">
        <is>
          <t>27-08-2026</t>
        </is>
      </c>
      <c r="E1837" s="37" t="n">
        <v>20.05</v>
      </c>
      <c r="F1837" s="38" t="n">
        <v>200.5</v>
      </c>
      <c r="G1837" s="39" t="n">
        <v>1648932</v>
      </c>
      <c r="H1837" s="39" t="n">
        <v>1632884</v>
      </c>
      <c r="I1837" s="39" t="n">
        <v>125576.5552380951</v>
      </c>
      <c r="J1837" s="39">
        <f>IF(E1837&gt;0, (G1837-I1837)/E1837, "")</f>
        <v/>
      </c>
      <c r="K1837" s="39">
        <f>IF(F1837&gt;0, (G1837-I1837)/F1837, "")</f>
        <v/>
      </c>
      <c r="L1837" s="40" t="n">
        <v>39.48</v>
      </c>
      <c r="M1837" s="39">
        <f>IF(AND(ISNUMBER(L1837), L1837&gt;0), (J1837/L1837)*42, "")</f>
        <v/>
      </c>
      <c r="N1837" s="39">
        <f>IF(M1837&lt;&gt;"", M1837/10, "")</f>
        <v/>
      </c>
      <c r="O1837" s="39">
        <f>M1837</f>
        <v/>
      </c>
      <c r="P1837" s="39">
        <f>IF(AND(M1837&lt;&gt;"", J1837&lt;&gt;""), M1837-J1837, "")</f>
        <v/>
      </c>
      <c r="Q1837" s="36" t="inlineStr">
        <is>
          <t>Amount Discrepancy</t>
        </is>
      </c>
      <c r="R1837" s="21" t="inlineStr">
        <is>
          <t>Debit Y vs Lab AN diff: ₹-16,048.00 | Deductions: Oil: ₹125,577</t>
        </is>
      </c>
    </row>
    <row r="1838">
      <c r="A1838" s="26" t="n">
        <v>1837</v>
      </c>
      <c r="B1838" s="27" t="inlineStr">
        <is>
          <t>Jakhar Trading Company</t>
        </is>
      </c>
      <c r="C1838" s="27" t="inlineStr">
        <is>
          <t>INWDMSD27/1821 / PO:0561</t>
        </is>
      </c>
      <c r="D1838" s="26" t="inlineStr">
        <is>
          <t>27-08-2026</t>
        </is>
      </c>
      <c r="E1838" s="32" t="n">
        <v>29.86</v>
      </c>
      <c r="F1838" s="33" t="n">
        <v>298.6</v>
      </c>
      <c r="G1838" s="34" t="n">
        <v>2462712</v>
      </c>
      <c r="H1838" s="34" t="n">
        <v>2438744</v>
      </c>
      <c r="I1838" s="34" t="n">
        <v>150161.2933333334</v>
      </c>
      <c r="J1838" s="34">
        <f>IF(E1838&gt;0, (G1838-I1838)/E1838, "")</f>
        <v/>
      </c>
      <c r="K1838" s="34">
        <f>IF(F1838&gt;0, (G1838-I1838)/F1838, "")</f>
        <v/>
      </c>
      <c r="L1838" s="35" t="n">
        <v>39.9</v>
      </c>
      <c r="M1838" s="34">
        <f>IF(AND(ISNUMBER(L1838), L1838&gt;0), (J1838/L1838)*42, "")</f>
        <v/>
      </c>
      <c r="N1838" s="34">
        <f>IF(M1838&lt;&gt;"", M1838/10, "")</f>
        <v/>
      </c>
      <c r="O1838" s="34">
        <f>M1838</f>
        <v/>
      </c>
      <c r="P1838" s="34">
        <f>IF(AND(M1838&lt;&gt;"", J1838&lt;&gt;""), M1838-J1838, "")</f>
        <v/>
      </c>
      <c r="Q1838" s="36" t="inlineStr">
        <is>
          <t>Amount Discrepancy</t>
        </is>
      </c>
      <c r="R1838" s="27" t="inlineStr">
        <is>
          <t>Debit Y vs Lab AN diff: ₹-23,968.00 | Deductions: Oil: ₹146,905, Shortage: ₹3,256</t>
        </is>
      </c>
    </row>
    <row r="1839">
      <c r="A1839" s="20" t="n">
        <v>1838</v>
      </c>
      <c r="B1839" s="21" t="inlineStr">
        <is>
          <t>Mittal Trading Company</t>
        </is>
      </c>
      <c r="C1839" s="21" t="inlineStr">
        <is>
          <t>INWDMSD27/1822 / PO:0563</t>
        </is>
      </c>
      <c r="D1839" s="20" t="inlineStr">
        <is>
          <t>27-08-2026</t>
        </is>
      </c>
      <c r="E1839" s="37" t="n">
        <v>36.05</v>
      </c>
      <c r="F1839" s="38" t="n">
        <v>360.5</v>
      </c>
      <c r="G1839" s="39" t="n">
        <v>2990120</v>
      </c>
      <c r="H1839" s="39" t="n">
        <v>2990120</v>
      </c>
      <c r="I1839" s="39" t="n">
        <v>203648.3333333335</v>
      </c>
      <c r="J1839" s="39">
        <f>IF(E1839&gt;0, (G1839-I1839)/E1839, "")</f>
        <v/>
      </c>
      <c r="K1839" s="39">
        <f>IF(F1839&gt;0, (G1839-I1839)/F1839, "")</f>
        <v/>
      </c>
      <c r="L1839" s="40" t="n">
        <v>39.26</v>
      </c>
      <c r="M1839" s="39">
        <f>IF(AND(ISNUMBER(L1839), L1839&gt;0), (J1839/L1839)*42, "")</f>
        <v/>
      </c>
      <c r="N1839" s="39">
        <f>IF(M1839&lt;&gt;"", M1839/10, "")</f>
        <v/>
      </c>
      <c r="O1839" s="39">
        <f>M1839</f>
        <v/>
      </c>
      <c r="P1839" s="39">
        <f>IF(AND(M1839&lt;&gt;"", J1839&lt;&gt;""), M1839-J1839, "")</f>
        <v/>
      </c>
      <c r="Q1839" s="41" t="inlineStr">
        <is>
          <t>Matched</t>
        </is>
      </c>
      <c r="R1839" s="21" t="inlineStr">
        <is>
          <t>Deductions: Oil: ₹197,206, Shortage: ₹6,443</t>
        </is>
      </c>
    </row>
    <row r="1840">
      <c r="A1840" s="26" t="n">
        <v>1839</v>
      </c>
      <c r="B1840" s="27" t="inlineStr">
        <is>
          <t>Jakhar Trading Company</t>
        </is>
      </c>
      <c r="C1840" s="27" t="inlineStr">
        <is>
          <t>INWDMSD27/1823 / PO:0561</t>
        </is>
      </c>
      <c r="D1840" s="26" t="inlineStr">
        <is>
          <t>27-08-2026</t>
        </is>
      </c>
      <c r="E1840" s="32" t="n">
        <v>30.35</v>
      </c>
      <c r="F1840" s="33" t="n">
        <v>303.5</v>
      </c>
      <c r="G1840" s="34" t="n">
        <v>2499702</v>
      </c>
      <c r="H1840" s="34" t="n">
        <v>2475374</v>
      </c>
      <c r="I1840" s="34" t="n">
        <v>206870.5414285713</v>
      </c>
      <c r="J1840" s="34">
        <f>IF(E1840&gt;0, (G1840-I1840)/E1840, "")</f>
        <v/>
      </c>
      <c r="K1840" s="34">
        <f>IF(F1840&gt;0, (G1840-I1840)/F1840, "")</f>
        <v/>
      </c>
      <c r="L1840" s="35" t="n">
        <v>38.76</v>
      </c>
      <c r="M1840" s="34">
        <f>IF(AND(ISNUMBER(L1840), L1840&gt;0), (J1840/L1840)*42, "")</f>
        <v/>
      </c>
      <c r="N1840" s="34">
        <f>IF(M1840&lt;&gt;"", M1840/10, "")</f>
        <v/>
      </c>
      <c r="O1840" s="34">
        <f>M1840</f>
        <v/>
      </c>
      <c r="P1840" s="34">
        <f>IF(AND(M1840&lt;&gt;"", J1840&lt;&gt;""), M1840-J1840, "")</f>
        <v/>
      </c>
      <c r="Q1840" s="36" t="inlineStr">
        <is>
          <t>Amount Discrepancy</t>
        </is>
      </c>
      <c r="R1840" s="27" t="inlineStr">
        <is>
          <t>Debit Y vs Lab AN diff: ₹-24,328.00 | Deductions: Oil: ₹206,871</t>
        </is>
      </c>
    </row>
    <row r="1841">
      <c r="A1841" s="20" t="n">
        <v>1840</v>
      </c>
      <c r="B1841" s="21" t="inlineStr">
        <is>
          <t>Mittal Trading Company</t>
        </is>
      </c>
      <c r="C1841" s="21" t="inlineStr">
        <is>
          <t>INWDMSD27/1824 / PO:0563</t>
        </is>
      </c>
      <c r="D1841" s="20" t="inlineStr">
        <is>
          <t>27-08-2026</t>
        </is>
      </c>
      <c r="E1841" s="37" t="n">
        <v>25.84</v>
      </c>
      <c r="F1841" s="38" t="n">
        <v>258.4</v>
      </c>
      <c r="G1841" s="39" t="n">
        <v>2137275</v>
      </c>
      <c r="H1841" s="39" t="n">
        <v>2137275</v>
      </c>
      <c r="I1841" s="39" t="n">
        <v>77857.87500000006</v>
      </c>
      <c r="J1841" s="39">
        <f>IF(E1841&gt;0, (G1841-I1841)/E1841, "")</f>
        <v/>
      </c>
      <c r="K1841" s="39">
        <f>IF(F1841&gt;0, (G1841-I1841)/F1841, "")</f>
        <v/>
      </c>
      <c r="L1841" s="40" t="n">
        <v>40.47</v>
      </c>
      <c r="M1841" s="39">
        <f>IF(AND(ISNUMBER(L1841), L1841&gt;0), (J1841/L1841)*42, "")</f>
        <v/>
      </c>
      <c r="N1841" s="39">
        <f>IF(M1841&lt;&gt;"", M1841/10, "")</f>
        <v/>
      </c>
      <c r="O1841" s="39">
        <f>M1841</f>
        <v/>
      </c>
      <c r="P1841" s="39">
        <f>IF(AND(M1841&lt;&gt;"", J1841&lt;&gt;""), M1841-J1841, "")</f>
        <v/>
      </c>
      <c r="Q1841" s="41" t="inlineStr">
        <is>
          <t>Matched</t>
        </is>
      </c>
      <c r="R1841" s="21" t="inlineStr">
        <is>
          <t>Deductions: Oil: ₹77,858</t>
        </is>
      </c>
    </row>
    <row r="1842">
      <c r="A1842" s="26" t="n">
        <v>1841</v>
      </c>
      <c r="B1842" s="27" t="inlineStr">
        <is>
          <t>Cargill India Private Limited</t>
        </is>
      </c>
      <c r="C1842" s="27" t="inlineStr">
        <is>
          <t>INWDMSD27/1825 / PO:0536</t>
        </is>
      </c>
      <c r="D1842" s="26" t="inlineStr">
        <is>
          <t>27-08-2026</t>
        </is>
      </c>
      <c r="E1842" s="32" t="n">
        <v>10.26</v>
      </c>
      <c r="F1842" s="33" t="n">
        <v>102.6</v>
      </c>
      <c r="G1842" s="34" t="n">
        <v>827540</v>
      </c>
      <c r="H1842" s="34" t="n">
        <v>827540</v>
      </c>
      <c r="I1842" s="34" t="n">
        <v>7268.230865746579</v>
      </c>
      <c r="J1842" s="34">
        <f>IF(E1842&gt;0, (G1842-I1842)/E1842, "")</f>
        <v/>
      </c>
      <c r="K1842" s="34">
        <f>IF(F1842&gt;0, (G1842-I1842)/F1842, "")</f>
        <v/>
      </c>
      <c r="L1842" s="35" t="n">
        <v>39.5</v>
      </c>
      <c r="M1842" s="34">
        <f>IF(AND(ISNUMBER(L1842), L1842&gt;0), (J1842/L1842)*42, "")</f>
        <v/>
      </c>
      <c r="N1842" s="34">
        <f>IF(M1842&lt;&gt;"", M1842/10, "")</f>
        <v/>
      </c>
      <c r="O1842" s="34">
        <f>M1842</f>
        <v/>
      </c>
      <c r="P1842" s="34">
        <f>IF(AND(M1842&lt;&gt;"", J1842&lt;&gt;""), M1842-J1842, "")</f>
        <v/>
      </c>
      <c r="Q1842" s="41" t="inlineStr">
        <is>
          <t>Matched</t>
        </is>
      </c>
      <c r="R1842" s="27" t="inlineStr">
        <is>
          <t>Deductions: Oil: ₹7,268</t>
        </is>
      </c>
    </row>
    <row r="1843">
      <c r="A1843" s="20" t="n">
        <v>1842</v>
      </c>
      <c r="B1843" s="21" t="inlineStr">
        <is>
          <t>Cargill India Private Limited</t>
        </is>
      </c>
      <c r="C1843" s="21" t="inlineStr">
        <is>
          <t>INWDMSD27/1826 / PO:0536</t>
        </is>
      </c>
      <c r="D1843" s="20" t="inlineStr">
        <is>
          <t>27-08-2026</t>
        </is>
      </c>
      <c r="E1843" s="37" t="n">
        <v>10.91</v>
      </c>
      <c r="F1843" s="38" t="n">
        <v>109.1</v>
      </c>
      <c r="G1843" s="39" t="n">
        <v>878255</v>
      </c>
      <c r="H1843" s="39" t="n">
        <v>878255</v>
      </c>
      <c r="I1843" s="39" t="n">
        <v>0</v>
      </c>
      <c r="J1843" s="39">
        <f>IF(E1843&gt;0, (G1843-I1843)/E1843, "")</f>
        <v/>
      </c>
      <c r="K1843" s="39">
        <f>IF(F1843&gt;0, (G1843-I1843)/F1843, "")</f>
        <v/>
      </c>
      <c r="L1843" s="40" t="n">
        <v>40.1</v>
      </c>
      <c r="M1843" s="39">
        <f>IF(AND(ISNUMBER(L1843), L1843&gt;0), (J1843/L1843)*42, "")</f>
        <v/>
      </c>
      <c r="N1843" s="39">
        <f>IF(M1843&lt;&gt;"", M1843/10, "")</f>
        <v/>
      </c>
      <c r="O1843" s="39">
        <f>M1843</f>
        <v/>
      </c>
      <c r="P1843" s="39">
        <f>IF(AND(M1843&lt;&gt;"", J1843&lt;&gt;""), M1843-J1843, "")</f>
        <v/>
      </c>
      <c r="Q1843" s="41" t="inlineStr">
        <is>
          <t>Matched</t>
        </is>
      </c>
      <c r="R1843" s="21" t="inlineStr">
        <is>
          <t>Fully reconciled &amp; verified</t>
        </is>
      </c>
    </row>
    <row r="1844">
      <c r="A1844" s="26" t="n">
        <v>1843</v>
      </c>
      <c r="B1844" s="27" t="inlineStr">
        <is>
          <t>Cargill India Private Limited</t>
        </is>
      </c>
      <c r="C1844" s="27" t="inlineStr">
        <is>
          <t>INWDMSD27/1827 / PO:0536</t>
        </is>
      </c>
      <c r="D1844" s="26" t="inlineStr">
        <is>
          <t>27-08-2026</t>
        </is>
      </c>
      <c r="E1844" s="32" t="n">
        <v>10.28</v>
      </c>
      <c r="F1844" s="33" t="n">
        <v>102.8</v>
      </c>
      <c r="G1844" s="34" t="n">
        <v>829955</v>
      </c>
      <c r="H1844" s="34" t="n">
        <v>829955</v>
      </c>
      <c r="I1844" s="34" t="n">
        <v>3332.316185696438</v>
      </c>
      <c r="J1844" s="34">
        <f>IF(E1844&gt;0, (G1844-I1844)/E1844, "")</f>
        <v/>
      </c>
      <c r="K1844" s="34">
        <f>IF(F1844&gt;0, (G1844-I1844)/F1844, "")</f>
        <v/>
      </c>
      <c r="L1844" s="35" t="n">
        <v>39.69</v>
      </c>
      <c r="M1844" s="34">
        <f>IF(AND(ISNUMBER(L1844), L1844&gt;0), (J1844/L1844)*42, "")</f>
        <v/>
      </c>
      <c r="N1844" s="34">
        <f>IF(M1844&lt;&gt;"", M1844/10, "")</f>
        <v/>
      </c>
      <c r="O1844" s="34">
        <f>M1844</f>
        <v/>
      </c>
      <c r="P1844" s="34">
        <f>IF(AND(M1844&lt;&gt;"", J1844&lt;&gt;""), M1844-J1844, "")</f>
        <v/>
      </c>
      <c r="Q1844" s="41" t="inlineStr">
        <is>
          <t>Matched</t>
        </is>
      </c>
      <c r="R1844" s="27" t="inlineStr">
        <is>
          <t>Deductions: Oil: ₹3,332</t>
        </is>
      </c>
    </row>
    <row r="1845">
      <c r="A1845" s="20" t="n">
        <v>1844</v>
      </c>
      <c r="B1845" s="21" t="inlineStr">
        <is>
          <t>Cargill India Private Limited</t>
        </is>
      </c>
      <c r="C1845" s="21" t="inlineStr">
        <is>
          <t>INWDMSD27/1828 / PO:0536</t>
        </is>
      </c>
      <c r="D1845" s="20" t="inlineStr">
        <is>
          <t>27-08-2026</t>
        </is>
      </c>
      <c r="E1845" s="37" t="n">
        <v>10.21</v>
      </c>
      <c r="F1845" s="38" t="n">
        <v>102.1</v>
      </c>
      <c r="G1845" s="39" t="n">
        <v>824320</v>
      </c>
      <c r="H1845" s="39" t="n">
        <v>824320</v>
      </c>
      <c r="I1845" s="39" t="n">
        <v>1654.845671267217</v>
      </c>
      <c r="J1845" s="39">
        <f>IF(E1845&gt;0, (G1845-I1845)/E1845, "")</f>
        <v/>
      </c>
      <c r="K1845" s="39">
        <f>IF(F1845&gt;0, (G1845-I1845)/F1845, "")</f>
        <v/>
      </c>
      <c r="L1845" s="40" t="n">
        <v>39.77</v>
      </c>
      <c r="M1845" s="39">
        <f>IF(AND(ISNUMBER(L1845), L1845&gt;0), (J1845/L1845)*42, "")</f>
        <v/>
      </c>
      <c r="N1845" s="39">
        <f>IF(M1845&lt;&gt;"", M1845/10, "")</f>
        <v/>
      </c>
      <c r="O1845" s="39">
        <f>M1845</f>
        <v/>
      </c>
      <c r="P1845" s="39">
        <f>IF(AND(M1845&lt;&gt;"", J1845&lt;&gt;""), M1845-J1845, "")</f>
        <v/>
      </c>
      <c r="Q1845" s="41" t="inlineStr">
        <is>
          <t>Matched</t>
        </is>
      </c>
      <c r="R1845" s="21" t="inlineStr">
        <is>
          <t>Deductions: Oil: ₹1,655</t>
        </is>
      </c>
    </row>
    <row r="1846">
      <c r="A1846" s="26" t="n">
        <v>1845</v>
      </c>
      <c r="B1846" s="27" t="inlineStr">
        <is>
          <t>Cargill India Private Limited</t>
        </is>
      </c>
      <c r="C1846" s="27" t="inlineStr">
        <is>
          <t>INWDMSD27/1829 / PO:0536</t>
        </is>
      </c>
      <c r="D1846" s="26" t="inlineStr">
        <is>
          <t>27-08-2026</t>
        </is>
      </c>
      <c r="E1846" s="32" t="n">
        <v>10.29</v>
      </c>
      <c r="F1846" s="33" t="n">
        <v>102.9</v>
      </c>
      <c r="G1846" s="34" t="n">
        <v>829955</v>
      </c>
      <c r="H1846" s="34" t="n">
        <v>829955</v>
      </c>
      <c r="I1846" s="34" t="n">
        <v>7081.171894604839</v>
      </c>
      <c r="J1846" s="34">
        <f>IF(E1846&gt;0, (G1846-I1846)/E1846, "")</f>
        <v/>
      </c>
      <c r="K1846" s="34">
        <f>IF(F1846&gt;0, (G1846-I1846)/F1846, "")</f>
        <v/>
      </c>
      <c r="L1846" s="35" t="n">
        <v>39.56</v>
      </c>
      <c r="M1846" s="34">
        <f>IF(AND(ISNUMBER(L1846), L1846&gt;0), (J1846/L1846)*42, "")</f>
        <v/>
      </c>
      <c r="N1846" s="34">
        <f>IF(M1846&lt;&gt;"", M1846/10, "")</f>
        <v/>
      </c>
      <c r="O1846" s="34">
        <f>M1846</f>
        <v/>
      </c>
      <c r="P1846" s="34">
        <f>IF(AND(M1846&lt;&gt;"", J1846&lt;&gt;""), M1846-J1846, "")</f>
        <v/>
      </c>
      <c r="Q1846" s="41" t="inlineStr">
        <is>
          <t>Matched</t>
        </is>
      </c>
      <c r="R1846" s="27" t="inlineStr">
        <is>
          <t>Deductions: Oil: ₹7,081</t>
        </is>
      </c>
    </row>
    <row r="1847">
      <c r="A1847" s="20" t="n">
        <v>1846</v>
      </c>
      <c r="B1847" s="21" t="inlineStr">
        <is>
          <t>Shyam Lal Mukesh Kumar</t>
        </is>
      </c>
      <c r="C1847" s="21" t="inlineStr">
        <is>
          <t>INWDMSD27/1830 / PO:0556</t>
        </is>
      </c>
      <c r="D1847" s="20" t="inlineStr">
        <is>
          <t>27-08-2026</t>
        </is>
      </c>
      <c r="E1847" s="37" t="n">
        <v>23.97</v>
      </c>
      <c r="F1847" s="38" t="n">
        <v>239.7</v>
      </c>
      <c r="G1847" s="39" t="n">
        <v>1992977.8</v>
      </c>
      <c r="H1847" s="39" t="n">
        <v>1992977.8</v>
      </c>
      <c r="I1847" s="39" t="n">
        <v>112460.890142857</v>
      </c>
      <c r="J1847" s="39">
        <f>IF(E1847&gt;0, (G1847-I1847)/E1847, "")</f>
        <v/>
      </c>
      <c r="K1847" s="39">
        <f>IF(F1847&gt;0, (G1847-I1847)/F1847, "")</f>
        <v/>
      </c>
      <c r="L1847" s="40" t="n">
        <v>39.63</v>
      </c>
      <c r="M1847" s="39">
        <f>IF(AND(ISNUMBER(L1847), L1847&gt;0), (J1847/L1847)*42, "")</f>
        <v/>
      </c>
      <c r="N1847" s="39">
        <f>IF(M1847&lt;&gt;"", M1847/10, "")</f>
        <v/>
      </c>
      <c r="O1847" s="39">
        <f>M1847</f>
        <v/>
      </c>
      <c r="P1847" s="39">
        <f>IF(AND(M1847&lt;&gt;"", J1847&lt;&gt;""), M1847-J1847, "")</f>
        <v/>
      </c>
      <c r="Q1847" s="41" t="inlineStr">
        <is>
          <t>Matched</t>
        </is>
      </c>
      <c r="R1847" s="21" t="inlineStr">
        <is>
          <t>Deductions: Oil: ₹112,461</t>
        </is>
      </c>
    </row>
    <row r="1848">
      <c r="A1848" s="26" t="n">
        <v>1847</v>
      </c>
      <c r="B1848" s="27" t="inlineStr">
        <is>
          <t>Cargill India Private Limited</t>
        </is>
      </c>
      <c r="C1848" s="27" t="inlineStr">
        <is>
          <t>INWDMSD27/1832 / PO:0536</t>
        </is>
      </c>
      <c r="D1848" s="26" t="inlineStr">
        <is>
          <t>27-08-2026</t>
        </is>
      </c>
      <c r="E1848" s="32" t="n">
        <v>10.34</v>
      </c>
      <c r="F1848" s="33" t="n">
        <v>103.4</v>
      </c>
      <c r="G1848" s="34" t="n">
        <v>833175</v>
      </c>
      <c r="H1848" s="34" t="n">
        <v>833175</v>
      </c>
      <c r="I1848" s="34" t="n">
        <v>627.2333751568618</v>
      </c>
      <c r="J1848" s="34">
        <f>IF(E1848&gt;0, (G1848-I1848)/E1848, "")</f>
        <v/>
      </c>
      <c r="K1848" s="34">
        <f>IF(F1848&gt;0, (G1848-I1848)/F1848, "")</f>
        <v/>
      </c>
      <c r="L1848" s="35" t="n">
        <v>39.82</v>
      </c>
      <c r="M1848" s="34">
        <f>IF(AND(ISNUMBER(L1848), L1848&gt;0), (J1848/L1848)*42, "")</f>
        <v/>
      </c>
      <c r="N1848" s="34">
        <f>IF(M1848&lt;&gt;"", M1848/10, "")</f>
        <v/>
      </c>
      <c r="O1848" s="34">
        <f>M1848</f>
        <v/>
      </c>
      <c r="P1848" s="34">
        <f>IF(AND(M1848&lt;&gt;"", J1848&lt;&gt;""), M1848-J1848, "")</f>
        <v/>
      </c>
      <c r="Q1848" s="41" t="inlineStr">
        <is>
          <t>Matched</t>
        </is>
      </c>
      <c r="R1848" s="27" t="inlineStr">
        <is>
          <t>Deductions: Oil: ₹627</t>
        </is>
      </c>
    </row>
    <row r="1849">
      <c r="A1849" s="20" t="n">
        <v>1848</v>
      </c>
      <c r="B1849" s="21" t="inlineStr">
        <is>
          <t>Cargill India Private Limited</t>
        </is>
      </c>
      <c r="C1849" s="21" t="inlineStr">
        <is>
          <t>INWDMSD27/1831 / PO:0536</t>
        </is>
      </c>
      <c r="D1849" s="20" t="inlineStr">
        <is>
          <t>27-08-2026</t>
        </is>
      </c>
      <c r="E1849" s="37" t="n">
        <v>10.26</v>
      </c>
      <c r="F1849" s="38" t="n">
        <v>102.6</v>
      </c>
      <c r="G1849" s="39" t="n">
        <v>827540</v>
      </c>
      <c r="H1849" s="39" t="n">
        <v>827540</v>
      </c>
      <c r="I1849" s="39" t="n">
        <v>0</v>
      </c>
      <c r="J1849" s="39">
        <f>IF(E1849&gt;0, (G1849-I1849)/E1849, "")</f>
        <v/>
      </c>
      <c r="K1849" s="39">
        <f>IF(F1849&gt;0, (G1849-I1849)/F1849, "")</f>
        <v/>
      </c>
      <c r="L1849" s="40" t="n">
        <v>39.87</v>
      </c>
      <c r="M1849" s="39">
        <f>IF(AND(ISNUMBER(L1849), L1849&gt;0), (J1849/L1849)*42, "")</f>
        <v/>
      </c>
      <c r="N1849" s="39">
        <f>IF(M1849&lt;&gt;"", M1849/10, "")</f>
        <v/>
      </c>
      <c r="O1849" s="39">
        <f>M1849</f>
        <v/>
      </c>
      <c r="P1849" s="39">
        <f>IF(AND(M1849&lt;&gt;"", J1849&lt;&gt;""), M1849-J1849, "")</f>
        <v/>
      </c>
      <c r="Q1849" s="41" t="inlineStr">
        <is>
          <t>Matched</t>
        </is>
      </c>
      <c r="R1849" s="21" t="inlineStr">
        <is>
          <t>Fully reconciled &amp; verified</t>
        </is>
      </c>
    </row>
    <row r="1850">
      <c r="A1850" s="26" t="n">
        <v>1849</v>
      </c>
      <c r="B1850" s="27" t="inlineStr">
        <is>
          <t>Cargill India Private Limited</t>
        </is>
      </c>
      <c r="C1850" s="27" t="inlineStr">
        <is>
          <t>INWDMSD27/1833 / PO:0536</t>
        </is>
      </c>
      <c r="D1850" s="26" t="inlineStr">
        <is>
          <t>28-08-2026</t>
        </is>
      </c>
      <c r="E1850" s="32" t="n">
        <v>10.31</v>
      </c>
      <c r="F1850" s="33" t="n">
        <v>103.1</v>
      </c>
      <c r="G1850" s="34" t="n">
        <v>831565</v>
      </c>
      <c r="H1850" s="34" t="n">
        <v>831565</v>
      </c>
      <c r="I1850" s="34" t="n">
        <v>10851.03638644925</v>
      </c>
      <c r="J1850" s="34">
        <f>IF(E1850&gt;0, (G1850-I1850)/E1850, "")</f>
        <v/>
      </c>
      <c r="K1850" s="34">
        <f>IF(F1850&gt;0, (G1850-I1850)/F1850, "")</f>
        <v/>
      </c>
      <c r="L1850" s="35" t="n">
        <v>39.4</v>
      </c>
      <c r="M1850" s="34">
        <f>IF(AND(ISNUMBER(L1850), L1850&gt;0), (J1850/L1850)*42, "")</f>
        <v/>
      </c>
      <c r="N1850" s="34">
        <f>IF(M1850&lt;&gt;"", M1850/10, "")</f>
        <v/>
      </c>
      <c r="O1850" s="34">
        <f>M1850</f>
        <v/>
      </c>
      <c r="P1850" s="34">
        <f>IF(AND(M1850&lt;&gt;"", J1850&lt;&gt;""), M1850-J1850, "")</f>
        <v/>
      </c>
      <c r="Q1850" s="41" t="inlineStr">
        <is>
          <t>Matched</t>
        </is>
      </c>
      <c r="R1850" s="27" t="inlineStr">
        <is>
          <t>Deductions: Oil: ₹10,851</t>
        </is>
      </c>
    </row>
    <row r="1851">
      <c r="A1851" s="20" t="n">
        <v>1850</v>
      </c>
      <c r="B1851" s="21" t="inlineStr">
        <is>
          <t>Cargill India Private Limited</t>
        </is>
      </c>
      <c r="C1851" s="21" t="inlineStr">
        <is>
          <t>INWDMSD27/1834 / PO:0536</t>
        </is>
      </c>
      <c r="D1851" s="20" t="inlineStr">
        <is>
          <t>28-08-2026</t>
        </is>
      </c>
      <c r="E1851" s="37" t="n">
        <v>10.25</v>
      </c>
      <c r="F1851" s="38" t="n">
        <v>102.5</v>
      </c>
      <c r="G1851" s="39" t="n">
        <v>826735</v>
      </c>
      <c r="H1851" s="39" t="n">
        <v>826735</v>
      </c>
      <c r="I1851" s="39" t="n">
        <v>8505.930991217139</v>
      </c>
      <c r="J1851" s="39">
        <f>IF(E1851&gt;0, (G1851-I1851)/E1851, "")</f>
        <v/>
      </c>
      <c r="K1851" s="39">
        <f>IF(F1851&gt;0, (G1851-I1851)/F1851, "")</f>
        <v/>
      </c>
      <c r="L1851" s="40" t="n">
        <v>39.46</v>
      </c>
      <c r="M1851" s="39">
        <f>IF(AND(ISNUMBER(L1851), L1851&gt;0), (J1851/L1851)*42, "")</f>
        <v/>
      </c>
      <c r="N1851" s="39">
        <f>IF(M1851&lt;&gt;"", M1851/10, "")</f>
        <v/>
      </c>
      <c r="O1851" s="39">
        <f>M1851</f>
        <v/>
      </c>
      <c r="P1851" s="39">
        <f>IF(AND(M1851&lt;&gt;"", J1851&lt;&gt;""), M1851-J1851, "")</f>
        <v/>
      </c>
      <c r="Q1851" s="41" t="inlineStr">
        <is>
          <t>Matched</t>
        </is>
      </c>
      <c r="R1851" s="21" t="inlineStr">
        <is>
          <t>Deductions: Oil: ₹8,506</t>
        </is>
      </c>
    </row>
    <row r="1852">
      <c r="A1852" s="26" t="n">
        <v>1851</v>
      </c>
      <c r="B1852" s="27" t="inlineStr">
        <is>
          <t>Cargill India Private Limited</t>
        </is>
      </c>
      <c r="C1852" s="27" t="inlineStr">
        <is>
          <t>INWDMSD27/1835 / PO:0536</t>
        </is>
      </c>
      <c r="D1852" s="26" t="inlineStr">
        <is>
          <t>28-08-2026</t>
        </is>
      </c>
      <c r="E1852" s="32" t="n">
        <v>10.2</v>
      </c>
      <c r="F1852" s="33" t="n">
        <v>102</v>
      </c>
      <c r="G1852" s="34" t="n">
        <v>821905</v>
      </c>
      <c r="H1852" s="34" t="n">
        <v>821905</v>
      </c>
      <c r="I1852" s="34" t="n">
        <v>0</v>
      </c>
      <c r="J1852" s="34">
        <f>IF(E1852&gt;0, (G1852-I1852)/E1852, "")</f>
        <v/>
      </c>
      <c r="K1852" s="34">
        <f>IF(F1852&gt;0, (G1852-I1852)/F1852, "")</f>
        <v/>
      </c>
      <c r="L1852" s="35" t="n">
        <v>40.15</v>
      </c>
      <c r="M1852" s="34">
        <f>IF(AND(ISNUMBER(L1852), L1852&gt;0), (J1852/L1852)*42, "")</f>
        <v/>
      </c>
      <c r="N1852" s="34">
        <f>IF(M1852&lt;&gt;"", M1852/10, "")</f>
        <v/>
      </c>
      <c r="O1852" s="34">
        <f>M1852</f>
        <v/>
      </c>
      <c r="P1852" s="34">
        <f>IF(AND(M1852&lt;&gt;"", J1852&lt;&gt;""), M1852-J1852, "")</f>
        <v/>
      </c>
      <c r="Q1852" s="41" t="inlineStr">
        <is>
          <t>Matched</t>
        </is>
      </c>
      <c r="R1852" s="27" t="inlineStr">
        <is>
          <t>Fully reconciled &amp; verified</t>
        </is>
      </c>
    </row>
    <row r="1853">
      <c r="A1853" s="20" t="n">
        <v>1852</v>
      </c>
      <c r="B1853" s="21" t="inlineStr">
        <is>
          <t>Cargill India Private Limited</t>
        </is>
      </c>
      <c r="C1853" s="21" t="inlineStr">
        <is>
          <t>INWDMSD27/1836 / PO:0536</t>
        </is>
      </c>
      <c r="D1853" s="20" t="inlineStr">
        <is>
          <t>28-08-2026</t>
        </is>
      </c>
      <c r="E1853" s="37" t="n">
        <v>10.22</v>
      </c>
      <c r="F1853" s="38" t="n">
        <v>102.2</v>
      </c>
      <c r="G1853" s="39" t="n">
        <v>823515</v>
      </c>
      <c r="H1853" s="39" t="n">
        <v>823515</v>
      </c>
      <c r="I1853" s="39" t="n">
        <v>5166.342534504392</v>
      </c>
      <c r="J1853" s="39">
        <f>IF(E1853&gt;0, (G1853-I1853)/E1853, "")</f>
        <v/>
      </c>
      <c r="K1853" s="39">
        <f>IF(F1853&gt;0, (G1853-I1853)/F1853, "")</f>
        <v/>
      </c>
      <c r="L1853" s="40" t="n">
        <v>39.6</v>
      </c>
      <c r="M1853" s="39">
        <f>IF(AND(ISNUMBER(L1853), L1853&gt;0), (J1853/L1853)*42, "")</f>
        <v/>
      </c>
      <c r="N1853" s="39">
        <f>IF(M1853&lt;&gt;"", M1853/10, "")</f>
        <v/>
      </c>
      <c r="O1853" s="39">
        <f>M1853</f>
        <v/>
      </c>
      <c r="P1853" s="39">
        <f>IF(AND(M1853&lt;&gt;"", J1853&lt;&gt;""), M1853-J1853, "")</f>
        <v/>
      </c>
      <c r="Q1853" s="41" t="inlineStr">
        <is>
          <t>Matched</t>
        </is>
      </c>
      <c r="R1853" s="21" t="inlineStr">
        <is>
          <t>Deductions: Oil: ₹5,166</t>
        </is>
      </c>
    </row>
    <row r="1854">
      <c r="A1854" s="26" t="n">
        <v>1853</v>
      </c>
      <c r="B1854" s="27" t="inlineStr">
        <is>
          <t>Cargill India Private Limited</t>
        </is>
      </c>
      <c r="C1854" s="27" t="inlineStr">
        <is>
          <t>INWDMSD27/1837 / PO:0536</t>
        </is>
      </c>
      <c r="D1854" s="26" t="inlineStr">
        <is>
          <t>28-08-2026</t>
        </is>
      </c>
      <c r="E1854" s="32" t="n">
        <v>10.23</v>
      </c>
      <c r="F1854" s="33" t="n">
        <v>102.3</v>
      </c>
      <c r="G1854" s="34" t="n">
        <v>824320</v>
      </c>
      <c r="H1854" s="34" t="n">
        <v>824320</v>
      </c>
      <c r="I1854" s="34" t="n">
        <v>0</v>
      </c>
      <c r="J1854" s="34">
        <f>IF(E1854&gt;0, (G1854-I1854)/E1854, "")</f>
        <v/>
      </c>
      <c r="K1854" s="34">
        <f>IF(F1854&gt;0, (G1854-I1854)/F1854, "")</f>
        <v/>
      </c>
      <c r="L1854" s="35" t="n">
        <v>39.96</v>
      </c>
      <c r="M1854" s="34">
        <f>IF(AND(ISNUMBER(L1854), L1854&gt;0), (J1854/L1854)*42, "")</f>
        <v/>
      </c>
      <c r="N1854" s="34">
        <f>IF(M1854&lt;&gt;"", M1854/10, "")</f>
        <v/>
      </c>
      <c r="O1854" s="34">
        <f>M1854</f>
        <v/>
      </c>
      <c r="P1854" s="34">
        <f>IF(AND(M1854&lt;&gt;"", J1854&lt;&gt;""), M1854-J1854, "")</f>
        <v/>
      </c>
      <c r="Q1854" s="41" t="inlineStr">
        <is>
          <t>Matched</t>
        </is>
      </c>
      <c r="R1854" s="27" t="inlineStr">
        <is>
          <t>Fully reconciled &amp; verified</t>
        </is>
      </c>
    </row>
    <row r="1855">
      <c r="A1855" s="20" t="n">
        <v>1854</v>
      </c>
      <c r="B1855" s="21" t="inlineStr">
        <is>
          <t>Cargill India Private Limited</t>
        </is>
      </c>
      <c r="C1855" s="21" t="inlineStr">
        <is>
          <t>INWDMSD27/1838 / PO:0536</t>
        </is>
      </c>
      <c r="D1855" s="20" t="inlineStr">
        <is>
          <t>28-08-2026</t>
        </is>
      </c>
      <c r="E1855" s="37" t="n">
        <v>10.25</v>
      </c>
      <c r="F1855" s="38" t="n">
        <v>102.5</v>
      </c>
      <c r="G1855" s="39" t="n">
        <v>825930</v>
      </c>
      <c r="H1855" s="39" t="n">
        <v>825930</v>
      </c>
      <c r="I1855" s="39" t="n">
        <v>0</v>
      </c>
      <c r="J1855" s="39">
        <f>IF(E1855&gt;0, (G1855-I1855)/E1855, "")</f>
        <v/>
      </c>
      <c r="K1855" s="39">
        <f>IF(F1855&gt;0, (G1855-I1855)/F1855, "")</f>
        <v/>
      </c>
      <c r="L1855" s="40" t="n">
        <v>40.3</v>
      </c>
      <c r="M1855" s="39">
        <f>IF(AND(ISNUMBER(L1855), L1855&gt;0), (J1855/L1855)*42, "")</f>
        <v/>
      </c>
      <c r="N1855" s="39">
        <f>IF(M1855&lt;&gt;"", M1855/10, "")</f>
        <v/>
      </c>
      <c r="O1855" s="39">
        <f>M1855</f>
        <v/>
      </c>
      <c r="P1855" s="39">
        <f>IF(AND(M1855&lt;&gt;"", J1855&lt;&gt;""), M1855-J1855, "")</f>
        <v/>
      </c>
      <c r="Q1855" s="41" t="inlineStr">
        <is>
          <t>Matched</t>
        </is>
      </c>
      <c r="R1855" s="21" t="inlineStr">
        <is>
          <t>Fully reconciled &amp; verified</t>
        </is>
      </c>
    </row>
    <row r="1856">
      <c r="A1856" s="26" t="n">
        <v>1855</v>
      </c>
      <c r="B1856" s="27" t="inlineStr">
        <is>
          <t>Jakhar Trading Company</t>
        </is>
      </c>
      <c r="C1856" s="27" t="inlineStr">
        <is>
          <t>INWDMSD27/1839 / PO:0561</t>
        </is>
      </c>
      <c r="D1856" s="26" t="inlineStr">
        <is>
          <t>28-08-2026</t>
        </is>
      </c>
      <c r="E1856" s="32" t="n">
        <v>35.01000000000001</v>
      </c>
      <c r="F1856" s="33" t="n">
        <v>350.1</v>
      </c>
      <c r="G1856" s="34" t="n">
        <v>2880288</v>
      </c>
      <c r="H1856" s="34" t="n">
        <v>2852256</v>
      </c>
      <c r="I1856" s="34" t="n">
        <v>190829.5085714287</v>
      </c>
      <c r="J1856" s="34">
        <f>IF(E1856&gt;0, (G1856-I1856)/E1856, "")</f>
        <v/>
      </c>
      <c r="K1856" s="34">
        <f>IF(F1856&gt;0, (G1856-I1856)/F1856, "")</f>
        <v/>
      </c>
      <c r="L1856" s="35" t="n">
        <v>39.13</v>
      </c>
      <c r="M1856" s="34">
        <f>IF(AND(ISNUMBER(L1856), L1856&gt;0), (J1856/L1856)*42, "")</f>
        <v/>
      </c>
      <c r="N1856" s="34">
        <f>IF(M1856&lt;&gt;"", M1856/10, "")</f>
        <v/>
      </c>
      <c r="O1856" s="34">
        <f>M1856</f>
        <v/>
      </c>
      <c r="P1856" s="34">
        <f>IF(AND(M1856&lt;&gt;"", J1856&lt;&gt;""), M1856-J1856, "")</f>
        <v/>
      </c>
      <c r="Q1856" s="36" t="inlineStr">
        <is>
          <t>Amount Discrepancy</t>
        </is>
      </c>
      <c r="R1856" s="27" t="inlineStr">
        <is>
          <t>Debit Y vs Lab AN diff: ₹-28,032.00 | Deductions: Oil: ₹190,830</t>
        </is>
      </c>
    </row>
    <row r="1857">
      <c r="A1857" s="20" t="n">
        <v>1856</v>
      </c>
      <c r="B1857" s="21" t="inlineStr">
        <is>
          <t>Shyam Lal Mukesh Kumar</t>
        </is>
      </c>
      <c r="C1857" s="21" t="inlineStr">
        <is>
          <t>INWDMSD27/1840 / PO:0562</t>
        </is>
      </c>
      <c r="D1857" s="20" t="inlineStr">
        <is>
          <t>28-08-2026</t>
        </is>
      </c>
      <c r="E1857" s="37" t="n">
        <v>27.19</v>
      </c>
      <c r="F1857" s="38" t="n">
        <v>271.9</v>
      </c>
      <c r="G1857" s="39" t="n">
        <v>2249198</v>
      </c>
      <c r="H1857" s="39" t="n">
        <v>2249198</v>
      </c>
      <c r="I1857" s="39" t="n">
        <v>116744.0866666667</v>
      </c>
      <c r="J1857" s="39">
        <f>IF(E1857&gt;0, (G1857-I1857)/E1857, "")</f>
        <v/>
      </c>
      <c r="K1857" s="39">
        <f>IF(F1857&gt;0, (G1857-I1857)/F1857, "")</f>
        <v/>
      </c>
      <c r="L1857" s="40" t="n">
        <v>39.82</v>
      </c>
      <c r="M1857" s="39">
        <f>IF(AND(ISNUMBER(L1857), L1857&gt;0), (J1857/L1857)*42, "")</f>
        <v/>
      </c>
      <c r="N1857" s="39">
        <f>IF(M1857&lt;&gt;"", M1857/10, "")</f>
        <v/>
      </c>
      <c r="O1857" s="39">
        <f>M1857</f>
        <v/>
      </c>
      <c r="P1857" s="39">
        <f>IF(AND(M1857&lt;&gt;"", J1857&lt;&gt;""), M1857-J1857, "")</f>
        <v/>
      </c>
      <c r="Q1857" s="41" t="inlineStr">
        <is>
          <t>Matched</t>
        </is>
      </c>
      <c r="R1857" s="21" t="inlineStr">
        <is>
          <t>Deductions: Oil: ₹116,744</t>
        </is>
      </c>
    </row>
    <row r="1858">
      <c r="A1858" s="26" t="n">
        <v>1857</v>
      </c>
      <c r="B1858" s="27" t="inlineStr">
        <is>
          <t>Shyam Lal Mukesh Kumar</t>
        </is>
      </c>
      <c r="C1858" s="27" t="inlineStr">
        <is>
          <t>INWDMSD27/1841 / PO:0562</t>
        </is>
      </c>
      <c r="D1858" s="26" t="inlineStr">
        <is>
          <t>28-08-2026</t>
        </is>
      </c>
      <c r="E1858" s="32" t="n">
        <v>27.71</v>
      </c>
      <c r="F1858" s="33" t="n">
        <v>277.1</v>
      </c>
      <c r="G1858" s="34" t="n">
        <v>2291737</v>
      </c>
      <c r="H1858" s="34" t="n">
        <v>2291737</v>
      </c>
      <c r="I1858" s="34" t="n">
        <v>104765.1200000001</v>
      </c>
      <c r="J1858" s="34">
        <f>IF(E1858&gt;0, (G1858-I1858)/E1858, "")</f>
        <v/>
      </c>
      <c r="K1858" s="34">
        <f>IF(F1858&gt;0, (G1858-I1858)/F1858, "")</f>
        <v/>
      </c>
      <c r="L1858" s="35" t="n">
        <v>40.08</v>
      </c>
      <c r="M1858" s="34">
        <f>IF(AND(ISNUMBER(L1858), L1858&gt;0), (J1858/L1858)*42, "")</f>
        <v/>
      </c>
      <c r="N1858" s="34">
        <f>IF(M1858&lt;&gt;"", M1858/10, "")</f>
        <v/>
      </c>
      <c r="O1858" s="34">
        <f>M1858</f>
        <v/>
      </c>
      <c r="P1858" s="34">
        <f>IF(AND(M1858&lt;&gt;"", J1858&lt;&gt;""), M1858-J1858, "")</f>
        <v/>
      </c>
      <c r="Q1858" s="41" t="inlineStr">
        <is>
          <t>Matched</t>
        </is>
      </c>
      <c r="R1858" s="27" t="inlineStr">
        <is>
          <t>Deductions: Oil: ₹104,765</t>
        </is>
      </c>
    </row>
    <row r="1859">
      <c r="A1859" s="20" t="n">
        <v>1858</v>
      </c>
      <c r="B1859" s="21" t="inlineStr">
        <is>
          <t>Jakhar Trading Company</t>
        </is>
      </c>
      <c r="C1859" s="21" t="inlineStr">
        <is>
          <t>INWDMSD27/1842 / PO:0561</t>
        </is>
      </c>
      <c r="D1859" s="20" t="inlineStr">
        <is>
          <t>28-08-2026</t>
        </is>
      </c>
      <c r="E1859" s="37" t="n">
        <v>34.8</v>
      </c>
      <c r="F1859" s="38" t="n">
        <v>348</v>
      </c>
      <c r="G1859" s="39" t="n">
        <v>2864670</v>
      </c>
      <c r="H1859" s="39" t="n">
        <v>2836790</v>
      </c>
      <c r="I1859" s="39" t="n">
        <v>176286.2357142857</v>
      </c>
      <c r="J1859" s="39">
        <f>IF(E1859&gt;0, (G1859-I1859)/E1859, "")</f>
        <v/>
      </c>
      <c r="K1859" s="39">
        <f>IF(F1859&gt;0, (G1859-I1859)/F1859, "")</f>
        <v/>
      </c>
      <c r="L1859" s="40" t="n">
        <v>39.75</v>
      </c>
      <c r="M1859" s="39">
        <f>IF(AND(ISNUMBER(L1859), L1859&gt;0), (J1859/L1859)*42, "")</f>
        <v/>
      </c>
      <c r="N1859" s="39">
        <f>IF(M1859&lt;&gt;"", M1859/10, "")</f>
        <v/>
      </c>
      <c r="O1859" s="39">
        <f>M1859</f>
        <v/>
      </c>
      <c r="P1859" s="39">
        <f>IF(AND(M1859&lt;&gt;"", J1859&lt;&gt;""), M1859-J1859, "")</f>
        <v/>
      </c>
      <c r="Q1859" s="36" t="inlineStr">
        <is>
          <t>Amount Discrepancy</t>
        </is>
      </c>
      <c r="R1859" s="21" t="inlineStr">
        <is>
          <t>Debit Y vs Lab AN diff: ₹-27,880.00 | Deductions: Oil: ₹176,286</t>
        </is>
      </c>
    </row>
    <row r="1860">
      <c r="A1860" s="26" t="n">
        <v>1859</v>
      </c>
      <c r="B1860" s="27" t="inlineStr">
        <is>
          <t>Mittal Trading Company</t>
        </is>
      </c>
      <c r="C1860" s="27" t="inlineStr">
        <is>
          <t>INWDMSD27/1843 / PO:0563</t>
        </is>
      </c>
      <c r="D1860" s="26" t="inlineStr">
        <is>
          <t>28-08-2026</t>
        </is>
      </c>
      <c r="E1860" s="32" t="n">
        <v>30.09</v>
      </c>
      <c r="F1860" s="33" t="n">
        <v>300.9</v>
      </c>
      <c r="G1860" s="34" t="n">
        <v>2492868</v>
      </c>
      <c r="H1860" s="34" t="n">
        <v>2492868</v>
      </c>
      <c r="I1860" s="34" t="n">
        <v>159172.5600000001</v>
      </c>
      <c r="J1860" s="34">
        <f>IF(E1860&gt;0, (G1860-I1860)/E1860, "")</f>
        <v/>
      </c>
      <c r="K1860" s="34">
        <f>IF(F1860&gt;0, (G1860-I1860)/F1860, "")</f>
        <v/>
      </c>
      <c r="L1860" s="35" t="n">
        <v>39.36</v>
      </c>
      <c r="M1860" s="34">
        <f>IF(AND(ISNUMBER(L1860), L1860&gt;0), (J1860/L1860)*42, "")</f>
        <v/>
      </c>
      <c r="N1860" s="34">
        <f>IF(M1860&lt;&gt;"", M1860/10, "")</f>
        <v/>
      </c>
      <c r="O1860" s="34">
        <f>M1860</f>
        <v/>
      </c>
      <c r="P1860" s="34">
        <f>IF(AND(M1860&lt;&gt;"", J1860&lt;&gt;""), M1860-J1860, "")</f>
        <v/>
      </c>
      <c r="Q1860" s="41" t="inlineStr">
        <is>
          <t>Matched</t>
        </is>
      </c>
      <c r="R1860" s="27" t="inlineStr">
        <is>
          <t>Deductions: Oil: ₹156,695, Shortage: ₹2,478</t>
        </is>
      </c>
    </row>
    <row r="1861">
      <c r="A1861" s="20" t="n">
        <v>1860</v>
      </c>
      <c r="B1861" s="21" t="inlineStr">
        <is>
          <t>Jakhar Trading Company</t>
        </is>
      </c>
      <c r="C1861" s="21" t="inlineStr">
        <is>
          <t>INWDMSD27/1844 / PO:0561</t>
        </is>
      </c>
      <c r="D1861" s="20" t="inlineStr">
        <is>
          <t>28-08-2026</t>
        </is>
      </c>
      <c r="E1861" s="37" t="n">
        <v>35.25</v>
      </c>
      <c r="F1861" s="38" t="n">
        <v>352.5</v>
      </c>
      <c r="G1861" s="39" t="n">
        <v>2903304</v>
      </c>
      <c r="H1861" s="39" t="n">
        <v>2875048</v>
      </c>
      <c r="I1861" s="39" t="n">
        <v>220420.3466666666</v>
      </c>
      <c r="J1861" s="39">
        <f>IF(E1861&gt;0, (G1861-I1861)/E1861, "")</f>
        <v/>
      </c>
      <c r="K1861" s="39">
        <f>IF(F1861&gt;0, (G1861-I1861)/F1861, "")</f>
        <v/>
      </c>
      <c r="L1861" s="40" t="n">
        <v>39.39</v>
      </c>
      <c r="M1861" s="39">
        <f>IF(AND(ISNUMBER(L1861), L1861&gt;0), (J1861/L1861)*42, "")</f>
        <v/>
      </c>
      <c r="N1861" s="39">
        <f>IF(M1861&lt;&gt;"", M1861/10, "")</f>
        <v/>
      </c>
      <c r="O1861" s="39">
        <f>M1861</f>
        <v/>
      </c>
      <c r="P1861" s="39">
        <f>IF(AND(M1861&lt;&gt;"", J1861&lt;&gt;""), M1861-J1861, "")</f>
        <v/>
      </c>
      <c r="Q1861" s="36" t="inlineStr">
        <is>
          <t>Amount Discrepancy</t>
        </is>
      </c>
      <c r="R1861" s="21" t="inlineStr">
        <is>
          <t>Debit Y vs Lab AN diff: ₹-28,256.00 | Deductions: Oil: ₹220,420</t>
        </is>
      </c>
    </row>
    <row r="1862">
      <c r="A1862" s="43" t="inlineStr"/>
      <c r="B1862" s="14" t="inlineStr">
        <is>
          <t>TOTAL / WEIGHTED AVERAGE</t>
        </is>
      </c>
      <c r="C1862" s="43" t="inlineStr"/>
      <c r="D1862" s="43" t="inlineStr"/>
      <c r="E1862" s="44">
        <f>SUM(E2:E1861)</f>
        <v/>
      </c>
      <c r="F1862" s="45">
        <f>SUM(F2:F1861)</f>
        <v/>
      </c>
      <c r="G1862" s="46">
        <f>SUM(G2:G1861)</f>
        <v/>
      </c>
      <c r="H1862" s="46">
        <f>SUM(H2:H1861)</f>
        <v/>
      </c>
      <c r="I1862" s="46">
        <f>SUM(I2:I1861)</f>
        <v/>
      </c>
      <c r="J1862" s="46">
        <f>(G1862-I1862)/E1862</f>
        <v/>
      </c>
      <c r="K1862" s="46">
        <f>J1862/10</f>
        <v/>
      </c>
      <c r="L1862" s="47">
        <f>AVERAGE(L2:L1861)</f>
        <v/>
      </c>
      <c r="M1862" s="46">
        <f>(J1862/L1862)*42</f>
        <v/>
      </c>
      <c r="N1862" s="46">
        <f>M1862/10</f>
        <v/>
      </c>
      <c r="O1862" s="46">
        <f>M1862</f>
        <v/>
      </c>
      <c r="P1862" s="46">
        <f>M1862-J1862</f>
        <v/>
      </c>
      <c r="Q1862" s="43" t="inlineStr"/>
      <c r="R1862" s="4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6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7" customWidth="1" min="2" max="2"/>
    <col width="16" customWidth="1" min="3" max="3"/>
    <col width="31" customWidth="1" min="4" max="4"/>
    <col width="28" customWidth="1" min="5" max="5"/>
    <col width="13" customWidth="1" min="6" max="6"/>
    <col width="21" customWidth="1" min="7" max="7"/>
    <col width="22" customWidth="1" min="8" max="8"/>
    <col width="22" customWidth="1" min="9" max="9"/>
    <col width="21" customWidth="1" min="10" max="10"/>
    <col width="25" customWidth="1" min="11" max="11"/>
    <col width="40" customWidth="1" min="12" max="12"/>
  </cols>
  <sheetData>
    <row r="1"/>
    <row r="2">
      <c r="B2" s="1" t="inlineStr">
        <is>
          <t>RECONCILIATION DISCREPANCY &amp; AUDIT LOG</t>
        </is>
      </c>
    </row>
    <row r="3">
      <c r="B3" s="2" t="inlineStr">
        <is>
          <t>Detailed audit trail of amount variances, missing lab records, and deduction anomalies.</t>
        </is>
      </c>
    </row>
    <row r="4"/>
    <row r="5" ht="25" customHeight="1">
      <c r="B5" s="7" t="inlineStr">
        <is>
          <t>S.No.</t>
        </is>
      </c>
      <c r="C5" s="7" t="inlineStr">
        <is>
          <t>Lot (GIN)</t>
        </is>
      </c>
      <c r="D5" s="7" t="inlineStr">
        <is>
          <t>PO Number</t>
        </is>
      </c>
      <c r="E5" s="7" t="inlineStr">
        <is>
          <t>Supplier Name</t>
        </is>
      </c>
      <c r="F5" s="7" t="inlineStr">
        <is>
          <t>Date</t>
        </is>
      </c>
      <c r="G5" s="7" t="inlineStr">
        <is>
          <t>Debit Note Amt (Y)</t>
        </is>
      </c>
      <c r="H5" s="7" t="inlineStr">
        <is>
          <t>Lab Report Amt (AN)</t>
        </is>
      </c>
      <c r="I5" s="7" t="inlineStr">
        <is>
          <t>Amount Difference</t>
        </is>
      </c>
      <c r="J5" s="7" t="inlineStr">
        <is>
          <t>Net Deduction</t>
        </is>
      </c>
      <c r="K5" s="7" t="inlineStr">
        <is>
          <t>Status</t>
        </is>
      </c>
      <c r="L5" s="7" t="inlineStr">
        <is>
          <t>Audit Findings &amp; Explanations</t>
        </is>
      </c>
    </row>
    <row r="6">
      <c r="B6" s="20" t="n">
        <v>1</v>
      </c>
      <c r="C6" s="20" t="inlineStr">
        <is>
          <t>INWDMSD27/0001</t>
        </is>
      </c>
      <c r="D6" s="21" t="inlineStr">
        <is>
          <t>KOGMU1/FY 2025-26/POMSD/1409</t>
        </is>
      </c>
      <c r="E6" s="21" t="inlineStr">
        <is>
          <t>Bhawani Trading Company</t>
        </is>
      </c>
      <c r="F6" s="20" t="inlineStr">
        <is>
          <t>01-04-2026</t>
        </is>
      </c>
      <c r="G6" s="39" t="n">
        <v>1736244.08</v>
      </c>
      <c r="H6" s="39" t="n">
        <v>1749277.9</v>
      </c>
      <c r="I6" s="39" t="n">
        <v>-13033.82000000007</v>
      </c>
      <c r="J6" s="39" t="n">
        <v>0</v>
      </c>
      <c r="K6" s="36" t="inlineStr">
        <is>
          <t>Amount Discrepancy</t>
        </is>
      </c>
      <c r="L6" s="21" t="inlineStr">
        <is>
          <t>Debit Y vs Lab AN diff: ₹-13,033.82</t>
        </is>
      </c>
    </row>
    <row r="7">
      <c r="B7" s="26" t="n">
        <v>2</v>
      </c>
      <c r="C7" s="26" t="inlineStr">
        <is>
          <t>INWDMSD27/0083</t>
        </is>
      </c>
      <c r="D7" s="27" t="inlineStr">
        <is>
          <t>KOGMU1/FY 2026-27/POMSD/0006</t>
        </is>
      </c>
      <c r="E7" s="27" t="inlineStr">
        <is>
          <t>Godara Enterprises</t>
        </is>
      </c>
      <c r="F7" s="26" t="inlineStr">
        <is>
          <t>04-04-2026</t>
        </is>
      </c>
      <c r="G7" s="34" t="n">
        <v>2115842.2</v>
      </c>
      <c r="H7" s="34" t="n">
        <v>2095284.2</v>
      </c>
      <c r="I7" s="34" t="n">
        <v>20558.00000000023</v>
      </c>
      <c r="J7" s="34" t="n">
        <v>39319.30270883013</v>
      </c>
      <c r="K7" s="36" t="inlineStr">
        <is>
          <t>Amount Discrepancy</t>
        </is>
      </c>
      <c r="L7" s="27" t="inlineStr">
        <is>
          <t>Debit Y vs Lab AN diff: ₹+20,558.00 | Deductions: Oil: ₹21,742, Shortage: ₹7,294, Brokerage: ₹10,284</t>
        </is>
      </c>
    </row>
    <row r="8">
      <c r="B8" s="20" t="n">
        <v>3</v>
      </c>
      <c r="C8" s="20" t="inlineStr">
        <is>
          <t>INWDMSD27/0083</t>
        </is>
      </c>
      <c r="D8" s="21" t="inlineStr">
        <is>
          <t>KOGMU1/FY 2025-26/POMSD/1404</t>
        </is>
      </c>
      <c r="E8" s="21" t="inlineStr">
        <is>
          <t>Godara Enterprises</t>
        </is>
      </c>
      <c r="F8" s="20" t="inlineStr">
        <is>
          <t>04-04-2026</t>
        </is>
      </c>
      <c r="G8" s="39" t="n">
        <v>206266</v>
      </c>
      <c r="H8" s="39" t="n">
        <v>224692.6</v>
      </c>
      <c r="I8" s="39" t="n">
        <v>-18426.60000000001</v>
      </c>
      <c r="J8" s="39" t="n">
        <v>43.056</v>
      </c>
      <c r="K8" s="42" t="inlineStr">
        <is>
          <t>Weight Zero</t>
        </is>
      </c>
      <c r="L8" s="21" t="inlineStr">
        <is>
          <t>Debit Y vs Lab AN diff: ₹-18,426.60 | Deductions: Brokerage: ₹43 | Received weight is zero</t>
        </is>
      </c>
    </row>
    <row r="9">
      <c r="B9" s="26" t="n">
        <v>4</v>
      </c>
      <c r="C9" s="26" t="inlineStr">
        <is>
          <t>INWDMSD27/0088</t>
        </is>
      </c>
      <c r="D9" s="27" t="inlineStr">
        <is>
          <t>KOGMU1/FY 2025-26/POMSD/1422</t>
        </is>
      </c>
      <c r="E9" s="27" t="inlineStr">
        <is>
          <t>Lucky Enterprises</t>
        </is>
      </c>
      <c r="F9" s="26" t="inlineStr">
        <is>
          <t>04-04-2026</t>
        </is>
      </c>
      <c r="G9" s="34" t="n">
        <v>875347.2</v>
      </c>
      <c r="H9" s="34" t="n">
        <v>875347.2</v>
      </c>
      <c r="I9" s="34" t="n">
        <v>0</v>
      </c>
      <c r="J9" s="34" t="n">
        <v>208</v>
      </c>
      <c r="K9" s="42" t="inlineStr">
        <is>
          <t>Weight Zero</t>
        </is>
      </c>
      <c r="L9" s="27" t="inlineStr">
        <is>
          <t>Deductions: Bardana: ₹208 | Received weight is zero</t>
        </is>
      </c>
    </row>
    <row r="10">
      <c r="B10" s="20" t="n">
        <v>5</v>
      </c>
      <c r="C10" s="20" t="inlineStr">
        <is>
          <t>INWDMSD27/0104</t>
        </is>
      </c>
      <c r="D10" s="21" t="inlineStr">
        <is>
          <t>KOGMU1/FY 2025-26/POMSD/1424</t>
        </is>
      </c>
      <c r="E10" s="21" t="inlineStr">
        <is>
          <t>Bhawani Trading Company</t>
        </is>
      </c>
      <c r="F10" s="20" t="inlineStr">
        <is>
          <t>05-04-2026</t>
        </is>
      </c>
      <c r="G10" s="39" t="n">
        <v>269389.06</v>
      </c>
      <c r="H10" s="39" t="n">
        <v>269389.06</v>
      </c>
      <c r="I10" s="39" t="n">
        <v>0</v>
      </c>
      <c r="J10" s="39" t="n">
        <v>2150.194626820709</v>
      </c>
      <c r="K10" s="42" t="inlineStr">
        <is>
          <t>Weight Zero</t>
        </is>
      </c>
      <c r="L10" s="21" t="inlineStr">
        <is>
          <t>Deductions: Oil: ₹2,097, Brokerage: ₹53 | Received weight is zero</t>
        </is>
      </c>
    </row>
    <row r="11">
      <c r="B11" s="26" t="n">
        <v>6</v>
      </c>
      <c r="C11" s="26" t="inlineStr">
        <is>
          <t>INWDMSD27/0126</t>
        </is>
      </c>
      <c r="D11" s="27" t="inlineStr">
        <is>
          <t>KOGMU1/FY 2026-27/POMSD/0020</t>
        </is>
      </c>
      <c r="E11" s="27" t="inlineStr">
        <is>
          <t>Bhawani Trading Company</t>
        </is>
      </c>
      <c r="F11" s="26" t="inlineStr">
        <is>
          <t>06-04-2026</t>
        </is>
      </c>
      <c r="G11" s="34" t="n">
        <v>848637.5</v>
      </c>
      <c r="H11" s="34" t="n">
        <v>848637.5</v>
      </c>
      <c r="I11" s="34" t="n">
        <v>0</v>
      </c>
      <c r="J11" s="34" t="n">
        <v>385.8251829851073</v>
      </c>
      <c r="K11" s="42" t="inlineStr">
        <is>
          <t>Weight Zero</t>
        </is>
      </c>
      <c r="L11" s="27" t="inlineStr">
        <is>
          <t>Deductions: Oil: ₹214, Brokerage: ₹172 | Received weight is zero</t>
        </is>
      </c>
    </row>
    <row r="12">
      <c r="B12" s="20" t="n">
        <v>7</v>
      </c>
      <c r="C12" s="20" t="inlineStr">
        <is>
          <t>INWDMSD27/0169</t>
        </is>
      </c>
      <c r="D12" s="21" t="inlineStr">
        <is>
          <t>KOGMU1/FY 2026-27/POMSD/0024</t>
        </is>
      </c>
      <c r="E12" s="21" t="inlineStr">
        <is>
          <t>Jai Sri Rama Trading Company</t>
        </is>
      </c>
      <c r="F12" s="20" t="inlineStr">
        <is>
          <t>09-04-2026</t>
        </is>
      </c>
      <c r="G12" s="39" t="n">
        <v>908323.58</v>
      </c>
      <c r="H12" s="39" t="n">
        <v>908323.58</v>
      </c>
      <c r="I12" s="39" t="n">
        <v>0</v>
      </c>
      <c r="J12" s="39" t="n">
        <v>5752.348775297619</v>
      </c>
      <c r="K12" s="42" t="inlineStr">
        <is>
          <t>Weight Zero</t>
        </is>
      </c>
      <c r="L12" s="21" t="inlineStr">
        <is>
          <t>Deductions: Shortage: ₹5,609, Bardana: ₹112, Brokerage: ₹31 | Received weight is zero</t>
        </is>
      </c>
    </row>
    <row r="13">
      <c r="B13" s="26" t="n">
        <v>8</v>
      </c>
      <c r="C13" s="26" t="inlineStr">
        <is>
          <t>INWDMSD27/0172</t>
        </is>
      </c>
      <c r="D13" s="27" t="inlineStr">
        <is>
          <t>KOGMU1/FY 2026-27/POMSD/0024</t>
        </is>
      </c>
      <c r="E13" s="27" t="inlineStr">
        <is>
          <t>Jai Sri Rama Trading Company</t>
        </is>
      </c>
      <c r="F13" s="26" t="inlineStr">
        <is>
          <t>09-04-2026</t>
        </is>
      </c>
      <c r="G13" s="34" t="n">
        <v>712793.78</v>
      </c>
      <c r="H13" s="34" t="n">
        <v>724621.28</v>
      </c>
      <c r="I13" s="34" t="n">
        <v>-11827.5</v>
      </c>
      <c r="J13" s="34" t="n">
        <v>12508.98800705832</v>
      </c>
      <c r="K13" s="42" t="inlineStr">
        <is>
          <t>Weight Zero</t>
        </is>
      </c>
      <c r="L13" s="27" t="inlineStr">
        <is>
          <t>Debit Y vs Lab AN diff: ₹-11,827.50 | Deductions: Oil: ₹12,398, Bardana: ₹87, Brokerage: ₹24 | Received weight is zero</t>
        </is>
      </c>
    </row>
    <row r="14">
      <c r="B14" s="20" t="n">
        <v>9</v>
      </c>
      <c r="C14" s="20" t="inlineStr">
        <is>
          <t>INWDMSD27/0172</t>
        </is>
      </c>
      <c r="D14" s="21" t="inlineStr">
        <is>
          <t>KOGMU1/FY 2026-27/POMSD/0021</t>
        </is>
      </c>
      <c r="E14" s="21" t="inlineStr">
        <is>
          <t>Jai Sri Rama Trading Company</t>
        </is>
      </c>
      <c r="F14" s="20" t="inlineStr">
        <is>
          <t>09-04-2026</t>
        </is>
      </c>
      <c r="G14" s="39" t="n">
        <v>1173105.6</v>
      </c>
      <c r="H14" s="39" t="n">
        <v>1161278.1</v>
      </c>
      <c r="I14" s="39" t="n">
        <v>11827.5</v>
      </c>
      <c r="J14" s="39" t="n">
        <v>26173.27010894356</v>
      </c>
      <c r="K14" s="36" t="inlineStr">
        <is>
          <t>Amount Discrepancy</t>
        </is>
      </c>
      <c r="L14" s="21" t="inlineStr">
        <is>
          <t>Debit Y vs Lab AN diff: ₹+11,827.50 | Deductions: Oil: ₹14,564, Bardana: ₹142, Brokerage: ₹11,467</t>
        </is>
      </c>
    </row>
    <row r="15">
      <c r="B15" s="26" t="n">
        <v>10</v>
      </c>
      <c r="C15" s="26" t="inlineStr">
        <is>
          <t>INWDMSD27/0515</t>
        </is>
      </c>
      <c r="D15" s="27" t="inlineStr">
        <is>
          <t>KOGMU1/FY 2026-27/POMSD/0222</t>
        </is>
      </c>
      <c r="E15" s="27" t="inlineStr">
        <is>
          <t>Moreshwar Trading Company</t>
        </is>
      </c>
      <c r="F15" s="26" t="inlineStr">
        <is>
          <t>20-05-2026</t>
        </is>
      </c>
      <c r="G15" s="34" t="n">
        <v>1467000</v>
      </c>
      <c r="H15" s="34" t="n">
        <v>1876500</v>
      </c>
      <c r="I15" s="34" t="n">
        <v>-409500</v>
      </c>
      <c r="J15" s="34" t="n">
        <v>121805.3142857143</v>
      </c>
      <c r="K15" s="36" t="inlineStr">
        <is>
          <t>Amount Discrepancy</t>
        </is>
      </c>
      <c r="L15" s="27" t="inlineStr">
        <is>
          <t>Debit Y vs Lab AN diff: ₹-409,500.00 | Deductions: Oil: ₹104,786, Bardana: ₹4,110, Brokerage: ₹2,934</t>
        </is>
      </c>
    </row>
    <row r="16">
      <c r="B16" s="20" t="n">
        <v>11</v>
      </c>
      <c r="C16" s="20" t="inlineStr">
        <is>
          <t>INWDMSD27/0519</t>
        </is>
      </c>
      <c r="D16" s="21" t="inlineStr">
        <is>
          <t>KOGMU1/FY 2026-27/POMSD/0222</t>
        </is>
      </c>
      <c r="E16" s="21" t="inlineStr">
        <is>
          <t>Moreshwar Trading Company</t>
        </is>
      </c>
      <c r="F16" s="20" t="inlineStr">
        <is>
          <t>20-05-2026</t>
        </is>
      </c>
      <c r="G16" s="39" t="n">
        <v>1801500</v>
      </c>
      <c r="H16" s="39" t="n">
        <v>2012250</v>
      </c>
      <c r="I16" s="39" t="n">
        <v>-210750</v>
      </c>
      <c r="J16" s="39" t="n">
        <v>196519.7857142856</v>
      </c>
      <c r="K16" s="36" t="inlineStr">
        <is>
          <t>Amount Discrepancy</t>
        </is>
      </c>
      <c r="L16" s="21" t="inlineStr">
        <is>
          <t>Debit Y vs Lab AN diff: ₹-210,750.00 | Deductions: Oil: ₹178,434, Bardana: ₹5,475, Brokerage: ₹3,603</t>
        </is>
      </c>
    </row>
    <row r="17">
      <c r="B17" s="26" t="n">
        <v>12</v>
      </c>
      <c r="C17" s="26" t="inlineStr">
        <is>
          <t>INWDMSD27/0594</t>
        </is>
      </c>
      <c r="D17" s="27" t="inlineStr">
        <is>
          <t>KOGMU1/FY 2026-27/POMSD/0245</t>
        </is>
      </c>
      <c r="E17" s="27" t="inlineStr">
        <is>
          <t>Bhawani Trading Company</t>
        </is>
      </c>
      <c r="F17" s="26" t="inlineStr">
        <is>
          <t>22-05-2026</t>
        </is>
      </c>
      <c r="G17" s="34" t="n">
        <v>2798012.49</v>
      </c>
      <c r="H17" s="34" t="n">
        <v>2776592.49</v>
      </c>
      <c r="I17" s="34" t="n">
        <v>21420</v>
      </c>
      <c r="J17" s="34" t="n">
        <v>0</v>
      </c>
      <c r="K17" s="36" t="inlineStr">
        <is>
          <t>Amount Discrepancy</t>
        </is>
      </c>
      <c r="L17" s="27" t="inlineStr">
        <is>
          <t>Debit Y vs Lab AN diff: ₹+21,420.00</t>
        </is>
      </c>
    </row>
    <row r="18">
      <c r="B18" s="20" t="n">
        <v>13</v>
      </c>
      <c r="C18" s="20" t="inlineStr">
        <is>
          <t>Unit-3</t>
        </is>
      </c>
      <c r="D18" s="21" t="inlineStr">
        <is>
          <t>KOGMU3/FY 2026-27/POMSD/0156</t>
        </is>
      </c>
      <c r="E18" s="21" t="inlineStr">
        <is>
          <t>RADHA RANI FOOD PRODUCT</t>
        </is>
      </c>
      <c r="F18" s="20" t="inlineStr">
        <is>
          <t>23-05-2026</t>
        </is>
      </c>
      <c r="G18" s="39" t="n">
        <v>1938745.3</v>
      </c>
      <c r="H18" s="39" t="n">
        <v>1938745.3</v>
      </c>
      <c r="I18" s="39" t="n">
        <v>0</v>
      </c>
      <c r="J18" s="39" t="n">
        <v>0</v>
      </c>
      <c r="K18" s="42" t="inlineStr">
        <is>
          <t>Lab Data Not Available</t>
        </is>
      </c>
      <c r="L18" s="21" t="inlineStr">
        <is>
          <t>Lot missing in Lab Report Unit-1 | NIR Oil measurement pending/unavailable</t>
        </is>
      </c>
    </row>
    <row r="19">
      <c r="B19" s="26" t="n">
        <v>14</v>
      </c>
      <c r="C19" s="26" t="inlineStr">
        <is>
          <t>INWDMSD27/0699</t>
        </is>
      </c>
      <c r="D19" s="27" t="inlineStr">
        <is>
          <t>KOGMU1/FY 2026-27/POMSD/0279</t>
        </is>
      </c>
      <c r="E19" s="27" t="inlineStr">
        <is>
          <t>Shree Ganpati Industries</t>
        </is>
      </c>
      <c r="F19" s="26" t="inlineStr">
        <is>
          <t>01-06-2026</t>
        </is>
      </c>
      <c r="G19" s="34" t="n">
        <v>2429917.5</v>
      </c>
      <c r="H19" s="34" t="n">
        <v>2431904.23</v>
      </c>
      <c r="I19" s="34" t="n">
        <v>-1986.729999999981</v>
      </c>
      <c r="J19" s="34" t="n">
        <v>87398.46121428571</v>
      </c>
      <c r="K19" s="36" t="inlineStr">
        <is>
          <t>Amount Discrepancy</t>
        </is>
      </c>
      <c r="L19" s="27" t="inlineStr">
        <is>
          <t>Debit Y vs Lab AN diff: ₹-1,986.73 | Deductions: Oil: ₹68,269, Bardana: ₹5,965, Brokerage: ₹1,987</t>
        </is>
      </c>
    </row>
    <row r="20">
      <c r="B20" s="20" t="n">
        <v>15</v>
      </c>
      <c r="C20" s="20" t="inlineStr">
        <is>
          <t>INWDMSD27/0704</t>
        </is>
      </c>
      <c r="D20" s="21" t="inlineStr">
        <is>
          <t>KOGMU1/FY 2026-27/POMSD/0283</t>
        </is>
      </c>
      <c r="E20" s="21" t="inlineStr">
        <is>
          <t>Bhawani Trading Company</t>
        </is>
      </c>
      <c r="F20" s="20" t="inlineStr">
        <is>
          <t>02-06-2026</t>
        </is>
      </c>
      <c r="G20" s="39" t="n">
        <v>2451225</v>
      </c>
      <c r="H20" s="39" t="n">
        <v>2452825</v>
      </c>
      <c r="I20" s="39" t="n">
        <v>-1600</v>
      </c>
      <c r="J20" s="39" t="n">
        <v>144235.15</v>
      </c>
      <c r="K20" s="36" t="inlineStr">
        <is>
          <t>Amount Discrepancy</t>
        </is>
      </c>
      <c r="L20" s="21" t="inlineStr">
        <is>
          <t>Debit Y vs Lab AN diff: ₹-1,600.00 | Deductions: Oil: ₹127,230, Bardana: ₹5,600, Brokerage: ₹1,600</t>
        </is>
      </c>
    </row>
    <row r="21">
      <c r="B21" s="26" t="n">
        <v>16</v>
      </c>
      <c r="C21" s="26" t="inlineStr">
        <is>
          <t>INWDMSD27/0719</t>
        </is>
      </c>
      <c r="D21" s="27" t="inlineStr">
        <is>
          <t>KOGMU1/FY 2026-27/POMSD/0282</t>
        </is>
      </c>
      <c r="E21" s="27" t="inlineStr">
        <is>
          <t>Shyam Traders</t>
        </is>
      </c>
      <c r="F21" s="26" t="inlineStr">
        <is>
          <t>03-06-2026</t>
        </is>
      </c>
      <c r="G21" s="34" t="n">
        <v>1199599</v>
      </c>
      <c r="H21" s="34" t="n">
        <v>1201216</v>
      </c>
      <c r="I21" s="34" t="n">
        <v>-1617</v>
      </c>
      <c r="J21" s="34" t="n">
        <v>66447.33020000001</v>
      </c>
      <c r="K21" s="36" t="inlineStr">
        <is>
          <t>Amount Discrepancy</t>
        </is>
      </c>
      <c r="L21" s="27" t="inlineStr">
        <is>
          <t>Debit Y vs Lab AN diff: ₹-1,617.00 | Deductions: Oil: ₹53,982, Shortage: ₹2,415, Bardana: ₹2,675, Brokerage: ₹1,617</t>
        </is>
      </c>
    </row>
    <row r="22">
      <c r="B22" s="20" t="n">
        <v>17</v>
      </c>
      <c r="C22" s="20" t="inlineStr">
        <is>
          <t>INWDMSD27/0722</t>
        </is>
      </c>
      <c r="D22" s="21" t="inlineStr">
        <is>
          <t>KOGMU1/FY 2026-27/POMSD/0283</t>
        </is>
      </c>
      <c r="E22" s="21" t="inlineStr">
        <is>
          <t>Bhawani Trading Company</t>
        </is>
      </c>
      <c r="F22" s="20" t="inlineStr">
        <is>
          <t>03-06-2026</t>
        </is>
      </c>
      <c r="G22" s="39" t="n">
        <v>2461690</v>
      </c>
      <c r="H22" s="39" t="n">
        <v>2463296.4</v>
      </c>
      <c r="I22" s="39" t="n">
        <v>-1606.399999999907</v>
      </c>
      <c r="J22" s="39" t="n">
        <v>125308.9930000002</v>
      </c>
      <c r="K22" s="36" t="inlineStr">
        <is>
          <t>Amount Discrepancy</t>
        </is>
      </c>
      <c r="L22" s="21" t="inlineStr">
        <is>
          <t>Debit Y vs Lab AN diff: ₹-1,606.40 | Deductions: Oil: ₹103,743, Shortage: ₹1,610, Bardana: ₹6,780</t>
        </is>
      </c>
    </row>
    <row r="23">
      <c r="B23" s="26" t="n">
        <v>18</v>
      </c>
      <c r="C23" s="26" t="inlineStr">
        <is>
          <t>INWDMSD27/0781</t>
        </is>
      </c>
      <c r="D23" s="27" t="inlineStr">
        <is>
          <t>KOGMU1/FY 2026-27/POMSD/0298</t>
        </is>
      </c>
      <c r="E23" s="27" t="inlineStr">
        <is>
          <t>Shree Ganpati Industries</t>
        </is>
      </c>
      <c r="F23" s="26" t="inlineStr">
        <is>
          <t>05-06-2026</t>
        </is>
      </c>
      <c r="G23" s="34" t="n">
        <v>2427880</v>
      </c>
      <c r="H23" s="34" t="n">
        <v>2429840.4</v>
      </c>
      <c r="I23" s="34" t="n">
        <v>-1960.399999999907</v>
      </c>
      <c r="J23" s="34" t="n">
        <v>255443.9933333333</v>
      </c>
      <c r="K23" s="36" t="inlineStr">
        <is>
          <t>Amount Discrepancy</t>
        </is>
      </c>
      <c r="L23" s="27" t="inlineStr">
        <is>
          <t>Debit Y vs Lab AN diff: ₹-1,960.40 | Deductions: Oil: ₹235,273, Shortage: ₹1,610, Bardana: ₹5,675, Brokerage: ₹1,960</t>
        </is>
      </c>
    </row>
    <row r="24">
      <c r="B24" s="20" t="n">
        <v>19</v>
      </c>
      <c r="C24" s="20" t="inlineStr">
        <is>
          <t>INWDMSD27/0793</t>
        </is>
      </c>
      <c r="D24" s="21" t="inlineStr">
        <is>
          <t>KOGMU1/FY 2026-27/POMSD/0313</t>
        </is>
      </c>
      <c r="E24" s="21" t="inlineStr">
        <is>
          <t>Shree Ganpati Industries</t>
        </is>
      </c>
      <c r="F24" s="20" t="inlineStr">
        <is>
          <t>05-06-2026</t>
        </is>
      </c>
      <c r="G24" s="39" t="n">
        <v>2815170</v>
      </c>
      <c r="H24" s="39" t="n">
        <v>2817274.8</v>
      </c>
      <c r="I24" s="39" t="n">
        <v>-2104.799999999814</v>
      </c>
      <c r="J24" s="39" t="n">
        <v>160477.7962857143</v>
      </c>
      <c r="K24" s="36" t="inlineStr">
        <is>
          <t>Amount Discrepancy</t>
        </is>
      </c>
      <c r="L24" s="21" t="inlineStr">
        <is>
          <t>Debit Y vs Lab AN diff: ₹-2,104.80 | Deductions: Oil: ₹134,056, Shortage: ₹5,618, Bardana: ₹5,750, Brokerage: ₹2,105</t>
        </is>
      </c>
    </row>
    <row r="25">
      <c r="B25" s="26" t="n">
        <v>20</v>
      </c>
      <c r="C25" s="26" t="inlineStr">
        <is>
          <t>INWDMSD27/0797</t>
        </is>
      </c>
      <c r="D25" s="27" t="inlineStr">
        <is>
          <t>KOGMU1/FY 2026-27/POMSD/0306</t>
        </is>
      </c>
      <c r="E25" s="27" t="inlineStr">
        <is>
          <t>Bhawani Trading Company</t>
        </is>
      </c>
      <c r="F25" s="26" t="inlineStr">
        <is>
          <t>05-06-2026</t>
        </is>
      </c>
      <c r="G25" s="34" t="n">
        <v>2381317.4</v>
      </c>
      <c r="H25" s="34" t="n">
        <v>2382980</v>
      </c>
      <c r="I25" s="34" t="n">
        <v>-1662.600000000093</v>
      </c>
      <c r="J25" s="34" t="n">
        <v>133591.7994466667</v>
      </c>
      <c r="K25" s="36" t="inlineStr">
        <is>
          <t>Amount Discrepancy</t>
        </is>
      </c>
      <c r="L25" s="27" t="inlineStr">
        <is>
          <t>Debit Y vs Lab AN diff: ₹-1,662.60 | Deductions: Oil: ₹115,097, Bardana: ₹5,640, Brokerage: ₹1,663</t>
        </is>
      </c>
    </row>
    <row r="26">
      <c r="B26" s="20" t="n">
        <v>21</v>
      </c>
      <c r="C26" s="20" t="inlineStr">
        <is>
          <t>INWDMSD27/0809</t>
        </is>
      </c>
      <c r="D26" s="21" t="inlineStr">
        <is>
          <t>KOGMU1/FY 2026-27/POMSD/0306</t>
        </is>
      </c>
      <c r="E26" s="21" t="inlineStr">
        <is>
          <t>Bhawani Trading Company</t>
        </is>
      </c>
      <c r="F26" s="20" t="inlineStr">
        <is>
          <t>06-06-2026</t>
        </is>
      </c>
      <c r="G26" s="39" t="n">
        <v>2089810</v>
      </c>
      <c r="H26" s="39" t="n">
        <v>2091258.4</v>
      </c>
      <c r="I26" s="39" t="n">
        <v>-1448.399999999907</v>
      </c>
      <c r="J26" s="39" t="n">
        <v>122332.5638571427</v>
      </c>
      <c r="K26" s="36" t="inlineStr">
        <is>
          <t>Amount Discrepancy</t>
        </is>
      </c>
      <c r="L26" s="21" t="inlineStr">
        <is>
          <t>Debit Y vs Lab AN diff: ₹-1,448.40 | Deductions: Oil: ₹107,476, Bardana: ₹4,840, Brokerage: ₹1,448</t>
        </is>
      </c>
    </row>
    <row r="27">
      <c r="B27" s="26" t="n">
        <v>22</v>
      </c>
      <c r="C27" s="26" t="inlineStr">
        <is>
          <t>INWDMSD27/0813</t>
        </is>
      </c>
      <c r="D27" s="27" t="inlineStr">
        <is>
          <t>KOGMU1/FY 2026-27/POMSD/0306</t>
        </is>
      </c>
      <c r="E27" s="27" t="inlineStr">
        <is>
          <t>Bhawani Trading Company</t>
        </is>
      </c>
      <c r="F27" s="26" t="inlineStr">
        <is>
          <t>06-06-2026</t>
        </is>
      </c>
      <c r="G27" s="34" t="n">
        <v>2135030</v>
      </c>
      <c r="H27" s="34" t="n">
        <v>2136509</v>
      </c>
      <c r="I27" s="34" t="n">
        <v>-1479</v>
      </c>
      <c r="J27" s="34" t="n">
        <v>95502.7342857144</v>
      </c>
      <c r="K27" s="36" t="inlineStr">
        <is>
          <t>Amount Discrepancy</t>
        </is>
      </c>
      <c r="L27" s="27" t="inlineStr">
        <is>
          <t>Debit Y vs Lab AN diff: ₹-1,479.00 | Deductions: Oil: ₹79,301, Shortage: ₹808, Bardana: ₹5,375, Brokerage: ₹1,479</t>
        </is>
      </c>
    </row>
    <row r="28">
      <c r="B28" s="20" t="n">
        <v>23</v>
      </c>
      <c r="C28" s="20" t="inlineStr">
        <is>
          <t>INWDMSD27/0842</t>
        </is>
      </c>
      <c r="D28" s="21" t="inlineStr">
        <is>
          <t>KOGMU1/FY 2026-27/POMSD/0325</t>
        </is>
      </c>
      <c r="E28" s="21" t="inlineStr">
        <is>
          <t>Shree Ganpati Industries</t>
        </is>
      </c>
      <c r="F28" s="20" t="inlineStr">
        <is>
          <t>07-06-2026</t>
        </is>
      </c>
      <c r="G28" s="39" t="n">
        <v>2808735</v>
      </c>
      <c r="H28" s="39" t="n">
        <v>2811031.45</v>
      </c>
      <c r="I28" s="39" t="n">
        <v>-2296.450000000186</v>
      </c>
      <c r="J28" s="39" t="n">
        <v>191180.8586428571</v>
      </c>
      <c r="K28" s="36" t="inlineStr">
        <is>
          <t>Amount Discrepancy</t>
        </is>
      </c>
      <c r="L28" s="21" t="inlineStr">
        <is>
          <t>Debit Y vs Lab AN diff: ₹-2,296.45 | Deductions: Oil: ₹167,187, Shortage: ₹795, Bardana: ₹7,140, Brokerage: ₹2,296</t>
        </is>
      </c>
    </row>
    <row r="29">
      <c r="B29" s="26" t="n">
        <v>24</v>
      </c>
      <c r="C29" s="26" t="inlineStr">
        <is>
          <t>INWDMSD27/0843</t>
        </is>
      </c>
      <c r="D29" s="27" t="inlineStr">
        <is>
          <t>KOGMU1/FY 2026-27/POMSD/0317</t>
        </is>
      </c>
      <c r="E29" s="27" t="inlineStr">
        <is>
          <t>Bhawani Trading Company</t>
        </is>
      </c>
      <c r="F29" s="26" t="inlineStr">
        <is>
          <t>07-06-2026</t>
        </is>
      </c>
      <c r="G29" s="34" t="n">
        <v>2511022.5</v>
      </c>
      <c r="H29" s="34" t="n">
        <v>2512773.5</v>
      </c>
      <c r="I29" s="34" t="n">
        <v>-1751</v>
      </c>
      <c r="J29" s="34" t="n">
        <v>122428.9047499998</v>
      </c>
      <c r="K29" s="36" t="inlineStr">
        <is>
          <t>Amount Discrepancy</t>
        </is>
      </c>
      <c r="L29" s="27" t="inlineStr">
        <is>
          <t>Debit Y vs Lab AN diff: ₹-1,751.00 | Deductions: Oil: ₹103,430, Shortage: ₹803, Bardana: ₹6,150, Brokerage: ₹1,751</t>
        </is>
      </c>
    </row>
    <row r="30">
      <c r="B30" s="20" t="n">
        <v>25</v>
      </c>
      <c r="C30" s="20" t="inlineStr">
        <is>
          <t>INWDMSD27/0847</t>
        </is>
      </c>
      <c r="D30" s="21" t="inlineStr">
        <is>
          <t>KOGMU1/FY 2026-27/POMSD/0320</t>
        </is>
      </c>
      <c r="E30" s="21" t="inlineStr">
        <is>
          <t>Shubham Traders</t>
        </is>
      </c>
      <c r="F30" s="20" t="inlineStr">
        <is>
          <t>07-06-2026</t>
        </is>
      </c>
      <c r="G30" s="39" t="n">
        <v>2165947.5</v>
      </c>
      <c r="H30" s="39" t="n">
        <v>2454446.25</v>
      </c>
      <c r="I30" s="39" t="n">
        <v>-288498.75</v>
      </c>
      <c r="J30" s="39" t="n">
        <v>189073.9673214287</v>
      </c>
      <c r="K30" s="36" t="inlineStr">
        <is>
          <t>Amount Discrepancy</t>
        </is>
      </c>
      <c r="L30" s="21" t="inlineStr">
        <is>
          <t>Debit Y vs Lab AN diff: ₹-288,498.75 | Deductions: Oil: ₹174,307, Bardana: ₹5,020</t>
        </is>
      </c>
    </row>
    <row r="31">
      <c r="B31" s="26" t="n">
        <v>26</v>
      </c>
      <c r="C31" s="26" t="inlineStr">
        <is>
          <t>INWDMSD27/0849</t>
        </is>
      </c>
      <c r="D31" s="27" t="inlineStr">
        <is>
          <t>KOGMU1/FY 2026-27/POMSD/0317</t>
        </is>
      </c>
      <c r="E31" s="27" t="inlineStr">
        <is>
          <t>Bhawani Trading Company</t>
        </is>
      </c>
      <c r="F31" s="26" t="inlineStr">
        <is>
          <t>07-06-2026</t>
        </is>
      </c>
      <c r="G31" s="34" t="n">
        <v>2436390</v>
      </c>
      <c r="H31" s="34" t="n">
        <v>248100.2</v>
      </c>
      <c r="I31" s="34" t="n">
        <v>2188289.8</v>
      </c>
      <c r="J31" s="34" t="n">
        <v>112001.1829999999</v>
      </c>
      <c r="K31" s="36" t="inlineStr">
        <is>
          <t>Amount Discrepancy</t>
        </is>
      </c>
      <c r="L31" s="27" t="inlineStr">
        <is>
          <t>Debit Y vs Lab AN diff: ₹+2,188,289.80 | Deductions: Oil: ₹93,395, Bardana: ₹5,445, Brokerage: ₹1,710</t>
        </is>
      </c>
    </row>
    <row r="32">
      <c r="B32" s="20" t="n">
        <v>27</v>
      </c>
      <c r="C32" s="20" t="inlineStr">
        <is>
          <t>INWDMSD27/0850</t>
        </is>
      </c>
      <c r="D32" s="21" t="inlineStr">
        <is>
          <t>KOGMU1/FY 2026-27/POMSD/0323</t>
        </is>
      </c>
      <c r="E32" s="21" t="inlineStr">
        <is>
          <t>Shyam Traders</t>
        </is>
      </c>
      <c r="F32" s="20" t="inlineStr">
        <is>
          <t>07-06-2026</t>
        </is>
      </c>
      <c r="G32" s="39" t="n">
        <v>1212598.75</v>
      </c>
      <c r="H32" s="39" t="n">
        <v>1213602.28</v>
      </c>
      <c r="I32" s="39" t="n">
        <v>-1003.530000000028</v>
      </c>
      <c r="J32" s="39" t="n">
        <v>29812.772077381</v>
      </c>
      <c r="K32" s="36" t="inlineStr">
        <is>
          <t>Amount Discrepancy</t>
        </is>
      </c>
      <c r="L32" s="21" t="inlineStr">
        <is>
          <t>Debit Y vs Lab AN diff: ₹-1,003.53 | Deductions: Oil: ₹19,344, Shortage: ₹1,994, Bardana: ₹2,500, Brokerage: ₹1,004</t>
        </is>
      </c>
    </row>
    <row r="33">
      <c r="B33" s="26" t="n">
        <v>28</v>
      </c>
      <c r="C33" s="26" t="inlineStr">
        <is>
          <t>INWDMSD27/0851</t>
        </is>
      </c>
      <c r="D33" s="27" t="inlineStr">
        <is>
          <t>KOGMU1/FY 2026-27/POMSD/0324</t>
        </is>
      </c>
      <c r="E33" s="27" t="inlineStr">
        <is>
          <t>Shyam Traders</t>
        </is>
      </c>
      <c r="F33" s="26" t="inlineStr">
        <is>
          <t>07-06-2026</t>
        </is>
      </c>
      <c r="G33" s="34" t="n">
        <v>1201642.5</v>
      </c>
      <c r="H33" s="34" t="n">
        <v>1202646.03</v>
      </c>
      <c r="I33" s="34" t="n">
        <v>-1003.530000000028</v>
      </c>
      <c r="J33" s="34" t="n">
        <v>32990.83028571428</v>
      </c>
      <c r="K33" s="36" t="inlineStr">
        <is>
          <t>Amount Discrepancy</t>
        </is>
      </c>
      <c r="L33" s="27" t="inlineStr">
        <is>
          <t>Debit Y vs Lab AN diff: ₹-1,003.53 | Deductions: Oil: ₹21,458, Shortage: ₹2,782, Bardana: ₹2,700, Brokerage: ₹1,004</t>
        </is>
      </c>
    </row>
    <row r="34">
      <c r="B34" s="20" t="n">
        <v>29</v>
      </c>
      <c r="C34" s="20" t="inlineStr">
        <is>
          <t>INWDMSD27/0864</t>
        </is>
      </c>
      <c r="D34" s="21" t="inlineStr">
        <is>
          <t>KOGMU1/FY 2026-27/POMSD/0316</t>
        </is>
      </c>
      <c r="E34" s="21" t="inlineStr">
        <is>
          <t>Umesh Kumar &amp; Sons</t>
        </is>
      </c>
      <c r="F34" s="20" t="inlineStr">
        <is>
          <t>09-06-2026</t>
        </is>
      </c>
      <c r="G34" s="39" t="n">
        <v>279200</v>
      </c>
      <c r="H34" s="39" t="n">
        <v>414400</v>
      </c>
      <c r="I34" s="39" t="n">
        <v>-135200</v>
      </c>
      <c r="J34" s="39" t="n">
        <v>16048.88133333335</v>
      </c>
      <c r="K34" s="36" t="inlineStr">
        <is>
          <t>Amount Discrepancy</t>
        </is>
      </c>
      <c r="L34" s="21" t="inlineStr">
        <is>
          <t>Debit Y vs Lab AN diff: ₹-135,200.00 | Deductions: Oil: ₹14,425</t>
        </is>
      </c>
    </row>
    <row r="35">
      <c r="B35" s="26" t="n">
        <v>30</v>
      </c>
      <c r="C35" s="26" t="inlineStr">
        <is>
          <t>INWDMSD27/0910</t>
        </is>
      </c>
      <c r="D35" s="27" t="inlineStr">
        <is>
          <t>KOGMU1/FY 2026-27/POMSD/0300</t>
        </is>
      </c>
      <c r="E35" s="27" t="inlineStr">
        <is>
          <t>Reyansh Agro Industries</t>
        </is>
      </c>
      <c r="F35" s="26" t="inlineStr">
        <is>
          <t>11-06-2026</t>
        </is>
      </c>
      <c r="G35" s="34" t="n">
        <v>770480.7</v>
      </c>
      <c r="H35" s="34" t="n">
        <v>770480.7</v>
      </c>
      <c r="I35" s="34" t="n">
        <v>0</v>
      </c>
      <c r="J35" s="34" t="n">
        <v>44394.36414285717</v>
      </c>
      <c r="K35" s="42" t="inlineStr">
        <is>
          <t>Lab Report Not Matched</t>
        </is>
      </c>
      <c r="L35" s="27" t="inlineStr">
        <is>
          <t>Lot missing in Lab Report Unit-1 | Deductions: Oil: ₹44,394</t>
        </is>
      </c>
    </row>
    <row r="36">
      <c r="B36" s="20" t="n">
        <v>31</v>
      </c>
      <c r="C36" s="20" t="inlineStr">
        <is>
          <t>INWDMSD27/0917</t>
        </is>
      </c>
      <c r="D36" s="21" t="inlineStr">
        <is>
          <t>KOGMU1/FY 2026-27/POMSD/0336</t>
        </is>
      </c>
      <c r="E36" s="21" t="inlineStr">
        <is>
          <t>Shyam Traders</t>
        </is>
      </c>
      <c r="F36" s="20" t="inlineStr">
        <is>
          <t>11-06-2026</t>
        </is>
      </c>
      <c r="G36" s="39" t="n">
        <v>1206810</v>
      </c>
      <c r="H36" s="39" t="n">
        <v>1207811.88</v>
      </c>
      <c r="I36" s="39" t="n">
        <v>-1001.879999999888</v>
      </c>
      <c r="J36" s="39" t="n">
        <v>86300.72471428575</v>
      </c>
      <c r="K36" s="36" t="inlineStr">
        <is>
          <t>Amount Discrepancy</t>
        </is>
      </c>
      <c r="L36" s="21" t="inlineStr">
        <is>
          <t>Debit Y vs Lab AN diff: ₹-1,001.88 | Deductions: Oil: ₹74,707, Shortage: ₹3,180, Bardana: ₹2,705, Brokerage: ₹1,002</t>
        </is>
      </c>
    </row>
    <row r="37">
      <c r="B37" s="26" t="n">
        <v>32</v>
      </c>
      <c r="C37" s="26" t="inlineStr">
        <is>
          <t>INWDMSD27/0918</t>
        </is>
      </c>
      <c r="D37" s="27" t="inlineStr">
        <is>
          <t>KOGMU1/FY 2026-27/POMSD/0337</t>
        </is>
      </c>
      <c r="E37" s="27" t="inlineStr">
        <is>
          <t>Shyam Traders</t>
        </is>
      </c>
      <c r="F37" s="26" t="inlineStr">
        <is>
          <t>11-06-2026</t>
        </is>
      </c>
      <c r="G37" s="34" t="n">
        <v>1217940</v>
      </c>
      <c r="H37" s="34" t="n">
        <v>1218951.12</v>
      </c>
      <c r="I37" s="34" t="n">
        <v>-1011.120000000112</v>
      </c>
      <c r="J37" s="34" t="n">
        <v>80880.87771428573</v>
      </c>
      <c r="K37" s="36" t="inlineStr">
        <is>
          <t>Amount Discrepancy</t>
        </is>
      </c>
      <c r="L37" s="27" t="inlineStr">
        <is>
          <t>Debit Y vs Lab AN diff: ₹-1,011.12 | Deductions: Oil: ₹69,307, Shortage: ₹3,180, Bardana: ₹2,755, Brokerage: ₹1,011</t>
        </is>
      </c>
    </row>
    <row r="38">
      <c r="B38" s="20" t="n">
        <v>33</v>
      </c>
      <c r="C38" s="20" t="inlineStr">
        <is>
          <t>INWDMSD27/0941</t>
        </is>
      </c>
      <c r="D38" s="21" t="inlineStr">
        <is>
          <t>KOGMU1/FY 2026-27/POMSD/0346</t>
        </is>
      </c>
      <c r="E38" s="21" t="inlineStr">
        <is>
          <t>Shyam Traders</t>
        </is>
      </c>
      <c r="F38" s="20" t="inlineStr">
        <is>
          <t>13-06-2026</t>
        </is>
      </c>
      <c r="G38" s="39" t="n">
        <v>1200400</v>
      </c>
      <c r="H38" s="39" t="n">
        <v>1201345.31</v>
      </c>
      <c r="I38" s="39" t="n">
        <v>-945.3100000000559</v>
      </c>
      <c r="J38" s="39" t="n">
        <v>74295.5347619048</v>
      </c>
      <c r="K38" s="36" t="inlineStr">
        <is>
          <t>Amount Discrepancy</t>
        </is>
      </c>
      <c r="L38" s="21" t="inlineStr">
        <is>
          <t>Debit Y vs Lab AN diff: ₹-945.31 | Deductions: Oil: ₹63,164, Shortage: ₹3,600, Bardana: ₹2,625, Brokerage: ₹945</t>
        </is>
      </c>
    </row>
    <row r="39">
      <c r="B39" s="26" t="n">
        <v>34</v>
      </c>
      <c r="C39" s="26" t="inlineStr">
        <is>
          <t>INWDMSD27/0942</t>
        </is>
      </c>
      <c r="D39" s="27" t="inlineStr">
        <is>
          <t>KOGMU1/FY 2026-27/POMSD/0346</t>
        </is>
      </c>
      <c r="E39" s="27" t="inlineStr">
        <is>
          <t>Shyam Traders</t>
        </is>
      </c>
      <c r="F39" s="26" t="inlineStr">
        <is>
          <t>13-06-2026</t>
        </is>
      </c>
      <c r="G39" s="34" t="n">
        <v>1290800</v>
      </c>
      <c r="H39" s="34" t="n">
        <v>1291864.91</v>
      </c>
      <c r="I39" s="34" t="n">
        <v>-1064.909999999916</v>
      </c>
      <c r="J39" s="34" t="n">
        <v>80956.44333333343</v>
      </c>
      <c r="K39" s="36" t="inlineStr">
        <is>
          <t>Amount Discrepancy</t>
        </is>
      </c>
      <c r="L39" s="27" t="inlineStr">
        <is>
          <t>Debit Y vs Lab AN diff: ₹-1,064.91 | Deductions: Oil: ₹67,613, Shortage: ₹4,400, Bardana: ₹2,715, Brokerage: ₹1,065</t>
        </is>
      </c>
    </row>
    <row r="40">
      <c r="B40" s="20" t="n">
        <v>35</v>
      </c>
      <c r="C40" s="20" t="inlineStr">
        <is>
          <t>INWDMSD27/0944</t>
        </is>
      </c>
      <c r="D40" s="21" t="inlineStr">
        <is>
          <t>KOGMU1/FY 2026-27/POMSD/0350</t>
        </is>
      </c>
      <c r="E40" s="21" t="inlineStr">
        <is>
          <t>FARMART SERVICE PVT LTD.</t>
        </is>
      </c>
      <c r="F40" s="20" t="inlineStr">
        <is>
          <t>13-06-2026</t>
        </is>
      </c>
      <c r="G40" s="39" t="n">
        <v>1900000</v>
      </c>
      <c r="H40" s="39" t="n">
        <v>2020400</v>
      </c>
      <c r="I40" s="39" t="n">
        <v>-120400</v>
      </c>
      <c r="J40" s="39" t="n">
        <v>142268.5714285715</v>
      </c>
      <c r="K40" s="36" t="inlineStr">
        <is>
          <t>Amount Discrepancy</t>
        </is>
      </c>
      <c r="L40" s="21" t="inlineStr">
        <is>
          <t>Debit Y vs Lab AN diff: ₹-120,400.00 | Deductions: Oil: ₹128,929, Bardana: ₹4,410</t>
        </is>
      </c>
    </row>
    <row r="41">
      <c r="B41" s="26" t="n">
        <v>36</v>
      </c>
      <c r="C41" s="26" t="inlineStr">
        <is>
          <t>INWDMSD27/0948</t>
        </is>
      </c>
      <c r="D41" s="27" t="inlineStr">
        <is>
          <t>KOGMU1/FY 2026-27/POMSD/0345</t>
        </is>
      </c>
      <c r="E41" s="27" t="inlineStr">
        <is>
          <t>Shree Ganpati Industries</t>
        </is>
      </c>
      <c r="F41" s="26" t="inlineStr">
        <is>
          <t>13-06-2026</t>
        </is>
      </c>
      <c r="G41" s="34" t="n">
        <v>2799200</v>
      </c>
      <c r="H41" s="34" t="n">
        <v>2801474.35</v>
      </c>
      <c r="I41" s="34" t="n">
        <v>-2274.350000000093</v>
      </c>
      <c r="J41" s="34" t="n">
        <v>178274.5309523809</v>
      </c>
      <c r="K41" s="36" t="inlineStr">
        <is>
          <t>Amount Discrepancy</t>
        </is>
      </c>
      <c r="L41" s="27" t="inlineStr">
        <is>
          <t>Debit Y vs Lab AN diff: ₹-2,274.35 | Deductions: Oil: ₹157,288, Shortage: ₹800, Bardana: ₹6,715, Brokerage: ₹2,274</t>
        </is>
      </c>
    </row>
    <row r="42">
      <c r="B42" s="20" t="n">
        <v>37</v>
      </c>
      <c r="C42" s="20" t="inlineStr">
        <is>
          <t>INWDMSD27/0950</t>
        </is>
      </c>
      <c r="D42" s="21" t="inlineStr">
        <is>
          <t>KOGMU1/FY 2026-27/POMSD/0346</t>
        </is>
      </c>
      <c r="E42" s="21" t="inlineStr">
        <is>
          <t>Shyam Traders</t>
        </is>
      </c>
      <c r="F42" s="20" t="inlineStr">
        <is>
          <t>14-06-2026</t>
        </is>
      </c>
      <c r="G42" s="39" t="n">
        <v>1334400</v>
      </c>
      <c r="H42" s="39" t="n">
        <v>1335500.88</v>
      </c>
      <c r="I42" s="39" t="n">
        <v>-1100.879999999888</v>
      </c>
      <c r="J42" s="39" t="n">
        <v>105572.4799999999</v>
      </c>
      <c r="K42" s="36" t="inlineStr">
        <is>
          <t>Amount Discrepancy</t>
        </is>
      </c>
      <c r="L42" s="21" t="inlineStr">
        <is>
          <t>Debit Y vs Lab AN diff: ₹-1,100.88 | Deductions: Oil: ₹91,184, Shortage: ₹4,800, Bardana: ₹3,150, Brokerage: ₹1,101</t>
        </is>
      </c>
    </row>
    <row r="43">
      <c r="B43" s="26" t="n">
        <v>38</v>
      </c>
      <c r="C43" s="26" t="inlineStr">
        <is>
          <t>INWDMSD27/0951</t>
        </is>
      </c>
      <c r="D43" s="27" t="inlineStr">
        <is>
          <t>KOGMU1/FY 2026-27/POMSD/0353</t>
        </is>
      </c>
      <c r="E43" s="27" t="inlineStr">
        <is>
          <t>Shyam Traders</t>
        </is>
      </c>
      <c r="F43" s="26" t="inlineStr">
        <is>
          <t>14-06-2026</t>
        </is>
      </c>
      <c r="G43" s="34" t="n">
        <v>1227660</v>
      </c>
      <c r="H43" s="34" t="n">
        <v>1228685.64</v>
      </c>
      <c r="I43" s="34" t="n">
        <v>-1025.639999999898</v>
      </c>
      <c r="J43" s="34" t="n">
        <v>67239.01400000004</v>
      </c>
      <c r="K43" s="36" t="inlineStr">
        <is>
          <t>Amount Discrepancy</t>
        </is>
      </c>
      <c r="L43" s="27" t="inlineStr">
        <is>
          <t>Debit Y vs Lab AN diff: ₹-1,025.64 | Deductions: Oil: ₹54,076, Shortage: ₹4,740, Bardana: ₹2,610, Brokerage: ₹1,026</t>
        </is>
      </c>
    </row>
    <row r="44">
      <c r="B44" s="20" t="n">
        <v>39</v>
      </c>
      <c r="C44" s="20" t="inlineStr">
        <is>
          <t>INWDMSD27/0956</t>
        </is>
      </c>
      <c r="D44" s="21" t="inlineStr">
        <is>
          <t>KOGMU1/FY 2026-27/POMSD/0355</t>
        </is>
      </c>
      <c r="E44" s="21" t="inlineStr">
        <is>
          <t>Moreshwar Trading Company</t>
        </is>
      </c>
      <c r="F44" s="20" t="inlineStr">
        <is>
          <t>18-06-2026</t>
        </is>
      </c>
      <c r="G44" s="39" t="n">
        <v>2018450</v>
      </c>
      <c r="H44" s="39" t="n">
        <v>2034645</v>
      </c>
      <c r="I44" s="39" t="n">
        <v>-16195</v>
      </c>
      <c r="J44" s="39" t="n">
        <v>198228.4733333334</v>
      </c>
      <c r="K44" s="36" t="inlineStr">
        <is>
          <t>Amount Discrepancy</t>
        </is>
      </c>
      <c r="L44" s="21" t="inlineStr">
        <is>
          <t>Debit Y vs Lab AN diff: ₹-16,195.00 | Deductions: Oil: ₹177,816, Bardana: ₹4,035, Brokerage: ₹3,863</t>
        </is>
      </c>
    </row>
    <row r="45">
      <c r="B45" s="26" t="n">
        <v>40</v>
      </c>
      <c r="C45" s="26" t="inlineStr">
        <is>
          <t>INWDMSD27/0971</t>
        </is>
      </c>
      <c r="D45" s="27" t="inlineStr">
        <is>
          <t>KOGMU1/FY 2026-27/POMSD/0373</t>
        </is>
      </c>
      <c r="E45" s="27" t="inlineStr">
        <is>
          <t>Shree Ganpati Industries</t>
        </is>
      </c>
      <c r="F45" s="26" t="inlineStr">
        <is>
          <t>20-06-2026</t>
        </is>
      </c>
      <c r="G45" s="34" t="n">
        <v>2757138.75</v>
      </c>
      <c r="H45" s="34" t="n">
        <v>2759429.03</v>
      </c>
      <c r="I45" s="34" t="n">
        <v>-2290.279999999795</v>
      </c>
      <c r="J45" s="34" t="n">
        <v>321698.7111785716</v>
      </c>
      <c r="K45" s="36" t="inlineStr">
        <is>
          <t>Amount Discrepancy</t>
        </is>
      </c>
      <c r="L45" s="27" t="inlineStr">
        <is>
          <t>Debit Y vs Lab AN diff: ₹-2,290.28 | Deductions: Oil: ₹292,125, Shortage: ₹5,869, Bardana: ₹8,180, Brokerage: ₹2,290</t>
        </is>
      </c>
    </row>
    <row r="46">
      <c r="B46" s="20" t="n">
        <v>41</v>
      </c>
      <c r="C46" s="20" t="inlineStr">
        <is>
          <t>INWDMSD27/0972</t>
        </is>
      </c>
      <c r="D46" s="21" t="inlineStr">
        <is>
          <t>KOGMU1/FY 2026-27/POMSD/0370</t>
        </is>
      </c>
      <c r="E46" s="21" t="inlineStr">
        <is>
          <t>Shyam Lal Mukesh Kumar</t>
        </is>
      </c>
      <c r="F46" s="20" t="inlineStr">
        <is>
          <t>22-06-2026</t>
        </is>
      </c>
      <c r="G46" s="39" t="n">
        <v>2114790</v>
      </c>
      <c r="H46" s="39" t="n">
        <v>2814617.5</v>
      </c>
      <c r="I46" s="39" t="n">
        <v>-699827.5</v>
      </c>
      <c r="J46" s="39" t="n">
        <v>247334.3831428572</v>
      </c>
      <c r="K46" s="36" t="inlineStr">
        <is>
          <t>Amount Discrepancy</t>
        </is>
      </c>
      <c r="L46" s="21" t="inlineStr">
        <is>
          <t>Debit Y vs Lab AN diff: ₹-699,827.50 | Deductions: Oil: ₹224,571, Bardana: ₹5,040, Brokerage: ₹4,041</t>
        </is>
      </c>
    </row>
    <row r="47">
      <c r="B47" s="26" t="n">
        <v>42</v>
      </c>
      <c r="C47" s="26" t="inlineStr">
        <is>
          <t>INWDMSD27/0975</t>
        </is>
      </c>
      <c r="D47" s="27" t="inlineStr">
        <is>
          <t>KOGMU1/FY 2026-27/POMSD/0377</t>
        </is>
      </c>
      <c r="E47" s="27" t="inlineStr">
        <is>
          <t>Umesh Kumar &amp; Sons</t>
        </is>
      </c>
      <c r="F47" s="26" t="inlineStr">
        <is>
          <t>21-06-2026</t>
        </is>
      </c>
      <c r="G47" s="34" t="n">
        <v>465544.94</v>
      </c>
      <c r="H47" s="34" t="n">
        <v>702000</v>
      </c>
      <c r="I47" s="34" t="n">
        <v>-236455.06</v>
      </c>
      <c r="J47" s="34" t="n">
        <v>34927.25195666665</v>
      </c>
      <c r="K47" s="36" t="inlineStr">
        <is>
          <t>Amount Discrepancy</t>
        </is>
      </c>
      <c r="L47" s="27" t="inlineStr">
        <is>
          <t>Debit Y vs Lab AN diff: ₹-236,455.06 | Deductions: Oil: ₹32,145</t>
        </is>
      </c>
    </row>
    <row r="48">
      <c r="B48" s="20" t="n">
        <v>43</v>
      </c>
      <c r="C48" s="20" t="inlineStr">
        <is>
          <t>INWDMSD27/0978</t>
        </is>
      </c>
      <c r="D48" s="21" t="inlineStr">
        <is>
          <t>KOGMU1/FY 2026-27/POMSD/0361</t>
        </is>
      </c>
      <c r="E48" s="21" t="inlineStr">
        <is>
          <t>Moreshwar Trading Company</t>
        </is>
      </c>
      <c r="F48" s="20" t="inlineStr">
        <is>
          <t>22-06-2026</t>
        </is>
      </c>
      <c r="G48" s="39" t="n">
        <v>1970010</v>
      </c>
      <c r="H48" s="39" t="n">
        <v>2072962.5</v>
      </c>
      <c r="I48" s="39" t="n">
        <v>-102952.5</v>
      </c>
      <c r="J48" s="39" t="n">
        <v>137256.9880000002</v>
      </c>
      <c r="K48" s="36" t="inlineStr">
        <is>
          <t>Amount Discrepancy</t>
        </is>
      </c>
      <c r="L48" s="21" t="inlineStr">
        <is>
          <t>Debit Y vs Lab AN diff: ₹-102,952.50 | Deductions: Oil: ₹121,484, Bardana: ₹4,570, Brokerage: ₹3,717</t>
        </is>
      </c>
    </row>
    <row r="49">
      <c r="B49" s="26" t="n">
        <v>44</v>
      </c>
      <c r="C49" s="26" t="inlineStr">
        <is>
          <t>INWDMSD27/0983</t>
        </is>
      </c>
      <c r="D49" s="27" t="inlineStr">
        <is>
          <t>KOGMU1/FY 2026-27/POMSD/0372</t>
        </is>
      </c>
      <c r="E49" s="27" t="inlineStr">
        <is>
          <t>Shyam Lal Mukesh Kumar</t>
        </is>
      </c>
      <c r="F49" s="26" t="inlineStr">
        <is>
          <t>23-06-2026</t>
        </is>
      </c>
      <c r="G49" s="34" t="n">
        <v>2222335</v>
      </c>
      <c r="H49" s="34" t="n">
        <v>2312217.5</v>
      </c>
      <c r="I49" s="34" t="n">
        <v>-89882.5</v>
      </c>
      <c r="J49" s="34" t="n">
        <v>230427.445047619</v>
      </c>
      <c r="K49" s="36" t="inlineStr">
        <is>
          <t>Amount Discrepancy</t>
        </is>
      </c>
      <c r="L49" s="27" t="inlineStr">
        <is>
          <t>Debit Y vs Lab AN diff: ₹-89,882.50 | Deductions: Oil: ₹193,131, Bardana: ₹4,680, Brokerage: ₹4,246</t>
        </is>
      </c>
    </row>
    <row r="50">
      <c r="B50" s="20" t="n">
        <v>45</v>
      </c>
      <c r="C50" s="20" t="inlineStr">
        <is>
          <t>INWDMSD27/1002</t>
        </is>
      </c>
      <c r="D50" s="21" t="inlineStr">
        <is>
          <t>KOGMU1/FY 2026-27/POMSD/0384</t>
        </is>
      </c>
      <c r="E50" s="21" t="inlineStr">
        <is>
          <t>Moreshwar Trading Company</t>
        </is>
      </c>
      <c r="F50" s="20" t="inlineStr">
        <is>
          <t>27-06-2026</t>
        </is>
      </c>
      <c r="G50" s="39" t="n">
        <v>2156700</v>
      </c>
      <c r="H50" s="39" t="n">
        <v>2233330</v>
      </c>
      <c r="I50" s="39" t="n">
        <v>-76630</v>
      </c>
      <c r="J50" s="39" t="n">
        <v>223472.4499999999</v>
      </c>
      <c r="K50" s="36" t="inlineStr">
        <is>
          <t>Amount Discrepancy</t>
        </is>
      </c>
      <c r="L50" s="21" t="inlineStr">
        <is>
          <t>Debit Y vs Lab AN diff: ₹-76,630.00 | Deductions: Oil: ₹196,670, Bardana: ₹4,375, Brokerage: ₹4,095</t>
        </is>
      </c>
    </row>
    <row r="51">
      <c r="B51" s="26" t="n">
        <v>46</v>
      </c>
      <c r="C51" s="26" t="inlineStr">
        <is>
          <t>INWDMSD27/1008</t>
        </is>
      </c>
      <c r="D51" s="27" t="inlineStr">
        <is>
          <t>KOGMU1/FY 2026-27/POMSD/0389</t>
        </is>
      </c>
      <c r="E51" s="27" t="inlineStr">
        <is>
          <t>Godara Enterprises</t>
        </is>
      </c>
      <c r="F51" s="26" t="inlineStr">
        <is>
          <t>27-06-2026</t>
        </is>
      </c>
      <c r="G51" s="34" t="n">
        <v>1612800</v>
      </c>
      <c r="H51" s="34" t="n">
        <v>1613910</v>
      </c>
      <c r="I51" s="34" t="n">
        <v>-1110</v>
      </c>
      <c r="J51" s="34" t="n">
        <v>83168.14000000004</v>
      </c>
      <c r="K51" s="36" t="inlineStr">
        <is>
          <t>Amount Discrepancy</t>
        </is>
      </c>
      <c r="L51" s="27" t="inlineStr">
        <is>
          <t>Debit Y vs Lab AN diff: ₹-1,110.00 | Deductions: Oil: ₹68,352, Shortage: ₹3,938, Bardana: ₹3,640, Brokerage: ₹1,110</t>
        </is>
      </c>
    </row>
    <row r="52">
      <c r="B52" s="20" t="n">
        <v>47</v>
      </c>
      <c r="C52" s="20" t="inlineStr">
        <is>
          <t>INWDMSD27/1009</t>
        </is>
      </c>
      <c r="D52" s="21" t="inlineStr">
        <is>
          <t>KOGMU1/FY 2026-27/POMSD/0392</t>
        </is>
      </c>
      <c r="E52" s="21" t="inlineStr">
        <is>
          <t>Moreshwar Trading Company</t>
        </is>
      </c>
      <c r="F52" s="20" t="inlineStr">
        <is>
          <t>28-06-2026</t>
        </is>
      </c>
      <c r="G52" s="39" t="n">
        <v>1952340</v>
      </c>
      <c r="H52" s="39" t="n">
        <v>1987050</v>
      </c>
      <c r="I52" s="39" t="n">
        <v>-34710</v>
      </c>
      <c r="J52" s="39" t="n">
        <v>195370.7022857142</v>
      </c>
      <c r="K52" s="36" t="inlineStr">
        <is>
          <t>Amount Discrepancy</t>
        </is>
      </c>
      <c r="L52" s="21" t="inlineStr">
        <is>
          <t>Debit Y vs Lab AN diff: ₹-34,710.00 | Deductions: Oil: ₹171,527, Bardana: ₹4,080, Moisture: ₹3,319, Brokerage: ₹3,754</t>
        </is>
      </c>
    </row>
    <row r="53">
      <c r="B53" s="26" t="n">
        <v>48</v>
      </c>
      <c r="C53" s="26" t="inlineStr">
        <is>
          <t>INWDMSD27/1016</t>
        </is>
      </c>
      <c r="D53" s="27" t="inlineStr">
        <is>
          <t>KOGMU1/FY 2026-27/POMSD/0396</t>
        </is>
      </c>
      <c r="E53" s="27" t="inlineStr">
        <is>
          <t>Moreshwar Trading Company</t>
        </is>
      </c>
      <c r="F53" s="26" t="inlineStr">
        <is>
          <t>30-06-2026</t>
        </is>
      </c>
      <c r="G53" s="34" t="n">
        <v>1945230</v>
      </c>
      <c r="H53" s="34" t="n">
        <v>2048065</v>
      </c>
      <c r="I53" s="34" t="n">
        <v>-102835</v>
      </c>
      <c r="J53" s="34" t="n">
        <v>167658.9519999999</v>
      </c>
      <c r="K53" s="36" t="inlineStr">
        <is>
          <t>Amount Discrepancy</t>
        </is>
      </c>
      <c r="L53" s="27" t="inlineStr">
        <is>
          <t>Debit Y vs Lab AN diff: ₹-102,835.00 | Deductions: Oil: ₹145,892, Bardana: ₹3,655, Brokerage: ₹3,717</t>
        </is>
      </c>
    </row>
    <row r="54">
      <c r="B54" s="20" t="n">
        <v>49</v>
      </c>
      <c r="C54" s="20" t="inlineStr">
        <is>
          <t>INWDMSD27/1022</t>
        </is>
      </c>
      <c r="D54" s="21" t="inlineStr">
        <is>
          <t>KOGMU1/FY 2026-27/POMSD/0400</t>
        </is>
      </c>
      <c r="E54" s="21" t="inlineStr">
        <is>
          <t>Bhawani Trading Company</t>
        </is>
      </c>
      <c r="F54" s="20" t="inlineStr">
        <is>
          <t>01-07-2026</t>
        </is>
      </c>
      <c r="G54" s="39" t="n">
        <v>1907850</v>
      </c>
      <c r="H54" s="39" t="n">
        <v>1909130</v>
      </c>
      <c r="I54" s="39" t="n">
        <v>-1280</v>
      </c>
      <c r="J54" s="39" t="n">
        <v>82429.75</v>
      </c>
      <c r="K54" s="36" t="inlineStr">
        <is>
          <t>Amount Discrepancy</t>
        </is>
      </c>
      <c r="L54" s="21" t="inlineStr">
        <is>
          <t>Debit Y vs Lab AN diff: ₹-1,280.00 | Deductions: Oil: ₹56,781, Shortage: ₹790, Bardana: ₹4,500, Moisture: ₹13,355, Brokerage: ₹1,280</t>
        </is>
      </c>
    </row>
    <row r="55">
      <c r="B55" s="26" t="n">
        <v>50</v>
      </c>
      <c r="C55" s="26" t="inlineStr">
        <is>
          <t>INWDMSD27/1032</t>
        </is>
      </c>
      <c r="D55" s="27" t="inlineStr">
        <is>
          <t>KOGMU1/FY 2026-27/POMSD/0400</t>
        </is>
      </c>
      <c r="E55" s="27" t="inlineStr">
        <is>
          <t>Bhawani Trading Company</t>
        </is>
      </c>
      <c r="F55" s="26" t="inlineStr">
        <is>
          <t>02-07-2026</t>
        </is>
      </c>
      <c r="G55" s="34" t="n">
        <v>1990010</v>
      </c>
      <c r="H55" s="34" t="n">
        <v>1991338</v>
      </c>
      <c r="I55" s="34" t="n">
        <v>-1328</v>
      </c>
      <c r="J55" s="34" t="n">
        <v>86765.54857142846</v>
      </c>
      <c r="K55" s="36" t="inlineStr">
        <is>
          <t>Amount Discrepancy</t>
        </is>
      </c>
      <c r="L55" s="27" t="inlineStr">
        <is>
          <t>Debit Y vs Lab AN diff: ₹-1,328.00 | Deductions: Oil: ₹76,758, Bardana: ₹4,700, Brokerage: ₹1,328</t>
        </is>
      </c>
    </row>
    <row r="56">
      <c r="B56" s="20" t="n">
        <v>51</v>
      </c>
      <c r="C56" s="20" t="inlineStr">
        <is>
          <t>INWDMSD27/1057</t>
        </is>
      </c>
      <c r="D56" s="21" t="inlineStr">
        <is>
          <t>KOGMU1/FY 2026-27/POMSD/0403</t>
        </is>
      </c>
      <c r="E56" s="21" t="inlineStr">
        <is>
          <t>Reyansh Agro Industries</t>
        </is>
      </c>
      <c r="F56" s="20" t="inlineStr">
        <is>
          <t>03-07-2026</t>
        </is>
      </c>
      <c r="G56" s="39" t="n">
        <v>741134.4</v>
      </c>
      <c r="H56" s="39" t="n">
        <v>778191</v>
      </c>
      <c r="I56" s="39" t="n">
        <v>-37056.59999999998</v>
      </c>
      <c r="J56" s="39" t="n">
        <v>26998.46742857145</v>
      </c>
      <c r="K56" s="36" t="inlineStr">
        <is>
          <t>Amount Discrepancy</t>
        </is>
      </c>
      <c r="L56" s="21" t="inlineStr">
        <is>
          <t>Debit Y vs Lab AN diff: ₹-37,056.60 | Deductions: Oil: ₹26,998</t>
        </is>
      </c>
    </row>
    <row r="57">
      <c r="B57" s="26" t="n">
        <v>52</v>
      </c>
      <c r="C57" s="26" t="inlineStr">
        <is>
          <t>INWDMSD27/1060</t>
        </is>
      </c>
      <c r="D57" s="27" t="inlineStr">
        <is>
          <t>KOGMU1/FY 2026-27/POMSD/0411</t>
        </is>
      </c>
      <c r="E57" s="27" t="inlineStr">
        <is>
          <t>Shyam Lal Mukesh Kumar</t>
        </is>
      </c>
      <c r="F57" s="26" t="inlineStr">
        <is>
          <t>03-07-2026</t>
        </is>
      </c>
      <c r="G57" s="34" t="n">
        <v>2031090</v>
      </c>
      <c r="H57" s="34" t="n">
        <v>2048075</v>
      </c>
      <c r="I57" s="34" t="n">
        <v>-16985</v>
      </c>
      <c r="J57" s="34" t="n">
        <v>227312.7517142857</v>
      </c>
      <c r="K57" s="36" t="inlineStr">
        <is>
          <t>Amount Discrepancy</t>
        </is>
      </c>
      <c r="L57" s="27" t="inlineStr">
        <is>
          <t>Debit Y vs Lab AN diff: ₹-16,985.00 | Deductions: Oil: ₹204,076, Bardana: ₹4,350, Moisture: ₹812, Brokerage: ₹3,857</t>
        </is>
      </c>
    </row>
    <row r="58">
      <c r="B58" s="20" t="n">
        <v>53</v>
      </c>
      <c r="C58" s="20" t="inlineStr">
        <is>
          <t>INWDMSD27/1097</t>
        </is>
      </c>
      <c r="D58" s="21" t="inlineStr">
        <is>
          <t>KOGMU1/FY 2026-27/POMSD/0403</t>
        </is>
      </c>
      <c r="E58" s="21" t="inlineStr">
        <is>
          <t>Reyansh Agro Industries</t>
        </is>
      </c>
      <c r="F58" s="20" t="inlineStr">
        <is>
          <t>04-07-2026</t>
        </is>
      </c>
      <c r="G58" s="39" t="n">
        <v>790595.7</v>
      </c>
      <c r="H58" s="39" t="n">
        <v>709730</v>
      </c>
      <c r="I58" s="39" t="n">
        <v>80865.69999999995</v>
      </c>
      <c r="J58" s="39" t="n">
        <v>42918.0522857143</v>
      </c>
      <c r="K58" s="36" t="inlineStr">
        <is>
          <t>Amount Discrepancy</t>
        </is>
      </c>
      <c r="L58" s="21" t="inlineStr">
        <is>
          <t>Debit Y vs Lab AN diff: ₹+80,865.70 | Deductions: Oil: ₹42,918</t>
        </is>
      </c>
    </row>
    <row r="59">
      <c r="B59" s="26" t="n">
        <v>54</v>
      </c>
      <c r="C59" s="26" t="inlineStr">
        <is>
          <t>INWDMSD27/1096</t>
        </is>
      </c>
      <c r="D59" s="27" t="inlineStr">
        <is>
          <t>KOGMU1/FY 2026-27/POMSD/0403</t>
        </is>
      </c>
      <c r="E59" s="27" t="inlineStr">
        <is>
          <t>Reyansh Agro Industries</t>
        </is>
      </c>
      <c r="F59" s="26" t="inlineStr">
        <is>
          <t>04-07-2026</t>
        </is>
      </c>
      <c r="G59" s="34" t="n">
        <v>709730.4</v>
      </c>
      <c r="H59" s="34" t="n">
        <v>790595.7</v>
      </c>
      <c r="I59" s="34" t="n">
        <v>-80865.29999999993</v>
      </c>
      <c r="J59" s="34" t="n">
        <v>28715.21942857139</v>
      </c>
      <c r="K59" s="36" t="inlineStr">
        <is>
          <t>Amount Discrepancy</t>
        </is>
      </c>
      <c r="L59" s="27" t="inlineStr">
        <is>
          <t>Debit Y vs Lab AN diff: ₹-80,865.30 | Deductions: Oil: ₹28,558, Shortage: ₹157</t>
        </is>
      </c>
    </row>
    <row r="60">
      <c r="B60" s="20" t="n">
        <v>55</v>
      </c>
      <c r="C60" s="20" t="inlineStr">
        <is>
          <t>INWDMSD27/1109</t>
        </is>
      </c>
      <c r="D60" s="21" t="inlineStr">
        <is>
          <t>KOGMU1/FY 2026-27/POMSD/0410</t>
        </is>
      </c>
      <c r="E60" s="21" t="inlineStr">
        <is>
          <t>Farmart Service Pvt Ltd</t>
        </is>
      </c>
      <c r="F60" s="20" t="inlineStr">
        <is>
          <t>05-07-2026</t>
        </is>
      </c>
      <c r="G60" s="39" t="n">
        <v>1968750</v>
      </c>
      <c r="H60" s="39" t="n">
        <v>1980956.25</v>
      </c>
      <c r="I60" s="39" t="n">
        <v>-12206.25</v>
      </c>
      <c r="J60" s="39" t="n">
        <v>144955.625</v>
      </c>
      <c r="K60" s="36" t="inlineStr">
        <is>
          <t>Amount Discrepancy</t>
        </is>
      </c>
      <c r="L60" s="21" t="inlineStr">
        <is>
          <t>Debit Y vs Lab AN diff: ₹-12,206.25 | Deductions: Oil: ₹125,625, Bardana: ₹6,140, Moisture: ₹8,466</t>
        </is>
      </c>
    </row>
    <row r="61">
      <c r="B61" s="26" t="n">
        <v>56</v>
      </c>
      <c r="C61" s="26" t="inlineStr">
        <is>
          <t>INWDMSD27/1136</t>
        </is>
      </c>
      <c r="D61" s="27" t="inlineStr">
        <is>
          <t>KOGMU1/FY 2026-27/POMSD/0436</t>
        </is>
      </c>
      <c r="E61" s="27" t="inlineStr">
        <is>
          <t>Bhawani Trading Company</t>
        </is>
      </c>
      <c r="F61" s="26" t="inlineStr">
        <is>
          <t>08-07-2026</t>
        </is>
      </c>
      <c r="G61" s="34" t="n">
        <v>2084490</v>
      </c>
      <c r="H61" s="34" t="n">
        <v>2085869.2</v>
      </c>
      <c r="I61" s="34" t="n">
        <v>-1379.199999999953</v>
      </c>
      <c r="J61" s="34" t="n">
        <v>80889.50357142845</v>
      </c>
      <c r="K61" s="36" t="inlineStr">
        <is>
          <t>Amount Discrepancy</t>
        </is>
      </c>
      <c r="L61" s="27" t="inlineStr">
        <is>
          <t>Debit Y vs Lab AN diff: ₹-1,379.20 | Deductions: Oil: ₹67,994, Shortage: ₹1,590, Bardana: ₹4,715, Moisture: ₹1,459, Brokerage: ₹1,379</t>
        </is>
      </c>
    </row>
    <row r="62">
      <c r="B62" s="20" t="n">
        <v>57</v>
      </c>
      <c r="C62" s="20" t="inlineStr">
        <is>
          <t>INWDMSD27/1153</t>
        </is>
      </c>
      <c r="D62" s="21" t="inlineStr">
        <is>
          <t>KOGMU1/FY 2026-27/POMSD/0441</t>
        </is>
      </c>
      <c r="E62" s="21" t="inlineStr">
        <is>
          <t>Bhawani Trading Company</t>
        </is>
      </c>
      <c r="F62" s="20" t="inlineStr">
        <is>
          <t>09-07-2026</t>
        </is>
      </c>
      <c r="G62" s="39" t="n">
        <v>2022300</v>
      </c>
      <c r="H62" s="39" t="n">
        <v>2023621.6</v>
      </c>
      <c r="I62" s="39" t="n">
        <v>-1321.600000000093</v>
      </c>
      <c r="J62" s="39" t="n">
        <v>74384.03999999986</v>
      </c>
      <c r="K62" s="36" t="inlineStr">
        <is>
          <t>Amount Discrepancy</t>
        </is>
      </c>
      <c r="L62" s="21" t="inlineStr">
        <is>
          <t>Debit Y vs Lab AN diff: ₹-1,321.60 | Deductions: Oil: ₹62,595, Bardana: ₹4,805, Brokerage: ₹1,322</t>
        </is>
      </c>
    </row>
    <row r="63">
      <c r="B63" s="26" t="n">
        <v>58</v>
      </c>
      <c r="C63" s="26" t="inlineStr">
        <is>
          <t>INWDMSD27/1163</t>
        </is>
      </c>
      <c r="D63" s="27" t="inlineStr">
        <is>
          <t>KOGMU1/FY 2026-27/POMSD/0447</t>
        </is>
      </c>
      <c r="E63" s="27" t="inlineStr">
        <is>
          <t>Shambhu Technology Services Pvt Ltd</t>
        </is>
      </c>
      <c r="F63" s="26" t="inlineStr">
        <is>
          <t>10-07-2026</t>
        </is>
      </c>
      <c r="G63" s="34" t="n">
        <v>2846467.5</v>
      </c>
      <c r="H63" s="34" t="n">
        <v>2929125</v>
      </c>
      <c r="I63" s="34" t="n">
        <v>-82657.5</v>
      </c>
      <c r="J63" s="34" t="n">
        <v>261650.8175</v>
      </c>
      <c r="K63" s="36" t="inlineStr">
        <is>
          <t>Amount Discrepancy</t>
        </is>
      </c>
      <c r="L63" s="27" t="inlineStr">
        <is>
          <t>Debit Y vs Lab AN diff: ₹-82,657.50 | Deductions: Oil: ₹232,462, Bardana: ₹6,790, Moisture: ₹5,693, Brokerage: ₹5,320</t>
        </is>
      </c>
    </row>
    <row r="64">
      <c r="B64" s="20" t="n">
        <v>59</v>
      </c>
      <c r="C64" s="20" t="inlineStr">
        <is>
          <t>INWDMSD27/1364</t>
        </is>
      </c>
      <c r="D64" s="21" t="inlineStr">
        <is>
          <t>KOGMU1/FY 2026-27/POMSD/0471</t>
        </is>
      </c>
      <c r="E64" s="21" t="inlineStr">
        <is>
          <t>Bhagwati Trading Company</t>
        </is>
      </c>
      <c r="F64" s="20" t="inlineStr">
        <is>
          <t>21-07-2026</t>
        </is>
      </c>
      <c r="G64" s="39" t="n">
        <v>3358758.9</v>
      </c>
      <c r="H64" s="39" t="n">
        <v>3361530.9</v>
      </c>
      <c r="I64" s="39" t="n">
        <v>-2772</v>
      </c>
      <c r="J64" s="39" t="n">
        <v>259104.2580000002</v>
      </c>
      <c r="K64" s="36" t="inlineStr">
        <is>
          <t>Amount Discrepancy</t>
        </is>
      </c>
      <c r="L64" s="21" t="inlineStr">
        <is>
          <t>Debit Y vs Lab AN diff: ₹-2,772.00 | Deductions: Oil: ₹259,104</t>
        </is>
      </c>
    </row>
    <row r="65">
      <c r="B65" s="26" t="n">
        <v>60</v>
      </c>
      <c r="C65" s="26" t="inlineStr">
        <is>
          <t>INWDMSD27/1425</t>
        </is>
      </c>
      <c r="D65" s="27" t="inlineStr">
        <is>
          <t>KOGMU1/FY 2026-27/POMSD/0480</t>
        </is>
      </c>
      <c r="E65" s="27" t="inlineStr">
        <is>
          <t>Bhawani Trading Company</t>
        </is>
      </c>
      <c r="F65" s="26" t="inlineStr">
        <is>
          <t>24-07-2026</t>
        </is>
      </c>
      <c r="G65" s="34" t="n">
        <v>4092730</v>
      </c>
      <c r="H65" s="34" t="n">
        <v>4095409.6</v>
      </c>
      <c r="I65" s="34" t="n">
        <v>-2679.600000000093</v>
      </c>
      <c r="J65" s="34" t="n">
        <v>265949.1164285715</v>
      </c>
      <c r="K65" s="36" t="inlineStr">
        <is>
          <t>Amount Discrepancy</t>
        </is>
      </c>
      <c r="L65" s="27" t="inlineStr">
        <is>
          <t>Debit Y vs Lab AN diff: ₹-2,679.60 | Deductions: Oil: ₹222,177, Shortage: ₹5,810, Bardana: ₹8,680, Moisture: ₹12,278, Brokerage: ₹2,680</t>
        </is>
      </c>
    </row>
    <row r="66">
      <c r="B66" s="20" t="n">
        <v>61</v>
      </c>
      <c r="C66" s="20" t="inlineStr">
        <is>
          <t>INWDMSD27/1543</t>
        </is>
      </c>
      <c r="D66" s="21" t="inlineStr">
        <is>
          <t>KOGMU1/FY 2026-27/POMSD/0491</t>
        </is>
      </c>
      <c r="E66" s="21" t="inlineStr">
        <is>
          <t>Jakhar Trading Company</t>
        </is>
      </c>
      <c r="F66" s="20" t="inlineStr">
        <is>
          <t>30-07-2026</t>
        </is>
      </c>
      <c r="G66" s="39" t="n">
        <v>3048800</v>
      </c>
      <c r="H66" s="39" t="n">
        <v>3078400</v>
      </c>
      <c r="I66" s="39" t="n">
        <v>-29600</v>
      </c>
      <c r="J66" s="39" t="n">
        <v>196720.1904761905</v>
      </c>
      <c r="K66" s="36" t="inlineStr">
        <is>
          <t>Amount Discrepancy</t>
        </is>
      </c>
      <c r="L66" s="21" t="inlineStr">
        <is>
          <t>Debit Y vs Lab AN diff: ₹-29,600.00 | Deductions: Oil: ₹196,720</t>
        </is>
      </c>
    </row>
    <row r="67">
      <c r="B67" s="26" t="n">
        <v>62</v>
      </c>
      <c r="C67" s="26" t="inlineStr">
        <is>
          <t>INWDMSD27/1595</t>
        </is>
      </c>
      <c r="D67" s="27" t="inlineStr">
        <is>
          <t>KOGMU1/FY 2026-27/POMSD/0503</t>
        </is>
      </c>
      <c r="E67" s="27" t="inlineStr">
        <is>
          <t>Jakhar Trading Company</t>
        </is>
      </c>
      <c r="F67" s="26" t="inlineStr">
        <is>
          <t>07-08-2026</t>
        </is>
      </c>
      <c r="G67" s="34" t="n">
        <v>2465100</v>
      </c>
      <c r="H67" s="34" t="n">
        <v>2489004</v>
      </c>
      <c r="I67" s="34" t="n">
        <v>-23904</v>
      </c>
      <c r="J67" s="34" t="n">
        <v>144971.3571428571</v>
      </c>
      <c r="K67" s="36" t="inlineStr">
        <is>
          <t>Amount Discrepancy</t>
        </is>
      </c>
      <c r="L67" s="27" t="inlineStr">
        <is>
          <t>Debit Y vs Lab AN diff: ₹-23,904.00 | Deductions: Oil: ₹144,971</t>
        </is>
      </c>
    </row>
    <row r="68">
      <c r="B68" s="20" t="n">
        <v>63</v>
      </c>
      <c r="C68" s="20" t="inlineStr">
        <is>
          <t>INWDMSD27/1596</t>
        </is>
      </c>
      <c r="D68" s="21" t="inlineStr">
        <is>
          <t>KOGMU1/FY 2026-27/POMSD/0503</t>
        </is>
      </c>
      <c r="E68" s="21" t="inlineStr">
        <is>
          <t>Jakhar Trading Company</t>
        </is>
      </c>
      <c r="F68" s="20" t="inlineStr">
        <is>
          <t>07-08-2026</t>
        </is>
      </c>
      <c r="G68" s="39" t="n">
        <v>2408175</v>
      </c>
      <c r="H68" s="39" t="n">
        <v>2431527</v>
      </c>
      <c r="I68" s="39" t="n">
        <v>-23352</v>
      </c>
      <c r="J68" s="39" t="n">
        <v>150797.6250000001</v>
      </c>
      <c r="K68" s="36" t="inlineStr">
        <is>
          <t>Amount Discrepancy</t>
        </is>
      </c>
      <c r="L68" s="21" t="inlineStr">
        <is>
          <t>Debit Y vs Lab AN diff: ₹-23,352.00 | Deductions: Oil: ₹150,798</t>
        </is>
      </c>
    </row>
    <row r="69">
      <c r="B69" s="26" t="n">
        <v>64</v>
      </c>
      <c r="C69" s="26" t="inlineStr">
        <is>
          <t>INWDMSD27/1597</t>
        </is>
      </c>
      <c r="D69" s="27" t="inlineStr">
        <is>
          <t>KOGMU1/FY 2026-27/POMSD/0503</t>
        </is>
      </c>
      <c r="E69" s="27" t="inlineStr">
        <is>
          <t>Jakhar Trading Company</t>
        </is>
      </c>
      <c r="F69" s="26" t="inlineStr">
        <is>
          <t>07-08-2026</t>
        </is>
      </c>
      <c r="G69" s="34" t="n">
        <v>2267100</v>
      </c>
      <c r="H69" s="34" t="n">
        <v>2289084</v>
      </c>
      <c r="I69" s="34" t="n">
        <v>-21984</v>
      </c>
      <c r="J69" s="34" t="n">
        <v>160856.1428571427</v>
      </c>
      <c r="K69" s="36" t="inlineStr">
        <is>
          <t>Amount Discrepancy</t>
        </is>
      </c>
      <c r="L69" s="27" t="inlineStr">
        <is>
          <t>Debit Y vs Lab AN diff: ₹-21,984.00 | Deductions: Oil: ₹160,856</t>
        </is>
      </c>
    </row>
    <row r="70">
      <c r="B70" s="20" t="n">
        <v>65</v>
      </c>
      <c r="C70" s="20" t="inlineStr">
        <is>
          <t>INWDMSD27/1599</t>
        </is>
      </c>
      <c r="D70" s="21" t="inlineStr">
        <is>
          <t>KOGMU1/FY 2026-27/POMSD/0503</t>
        </is>
      </c>
      <c r="E70" s="21" t="inlineStr">
        <is>
          <t>Jakhar Trading Company</t>
        </is>
      </c>
      <c r="F70" s="20" t="inlineStr">
        <is>
          <t>08-08-2026</t>
        </is>
      </c>
      <c r="G70" s="39" t="n">
        <v>2107875</v>
      </c>
      <c r="H70" s="39" t="n">
        <v>2128315</v>
      </c>
      <c r="I70" s="39" t="n">
        <v>-20440</v>
      </c>
      <c r="J70" s="39" t="n">
        <v>88329.9999999999</v>
      </c>
      <c r="K70" s="36" t="inlineStr">
        <is>
          <t>Amount Discrepancy</t>
        </is>
      </c>
      <c r="L70" s="21" t="inlineStr">
        <is>
          <t>Debit Y vs Lab AN diff: ₹-20,440.00 | Deductions: Oil: ₹88,330</t>
        </is>
      </c>
    </row>
    <row r="71">
      <c r="B71" s="26" t="n">
        <v>66</v>
      </c>
      <c r="C71" s="26" t="inlineStr">
        <is>
          <t>INWDMSD27/1600</t>
        </is>
      </c>
      <c r="D71" s="27" t="inlineStr">
        <is>
          <t>KOGMU1/FY 2026-27/POMSD/0506</t>
        </is>
      </c>
      <c r="E71" s="27" t="inlineStr">
        <is>
          <t>Jakhar Trading Company</t>
        </is>
      </c>
      <c r="F71" s="26" t="inlineStr">
        <is>
          <t>08-08-2026</t>
        </is>
      </c>
      <c r="G71" s="34" t="n">
        <v>2689500</v>
      </c>
      <c r="H71" s="34" t="n">
        <v>2715580</v>
      </c>
      <c r="I71" s="34" t="n">
        <v>-26080</v>
      </c>
      <c r="J71" s="34" t="n">
        <v>174817.4999999998</v>
      </c>
      <c r="K71" s="36" t="inlineStr">
        <is>
          <t>Amount Discrepancy</t>
        </is>
      </c>
      <c r="L71" s="27" t="inlineStr">
        <is>
          <t>Debit Y vs Lab AN diff: ₹-26,080.00 | Deductions: Oil: ₹174,817</t>
        </is>
      </c>
    </row>
    <row r="72">
      <c r="B72" s="20" t="n">
        <v>67</v>
      </c>
      <c r="C72" s="20" t="inlineStr">
        <is>
          <t>INWDMSD27/1601</t>
        </is>
      </c>
      <c r="D72" s="21" t="inlineStr">
        <is>
          <t>KOGMU1/FY 2026-27/POMSD/0503</t>
        </is>
      </c>
      <c r="E72" s="21" t="inlineStr">
        <is>
          <t>Jakhar Trading Company</t>
        </is>
      </c>
      <c r="F72" s="20" t="inlineStr">
        <is>
          <t>08-08-2026</t>
        </is>
      </c>
      <c r="G72" s="39" t="n">
        <v>2098800</v>
      </c>
      <c r="H72" s="39" t="n">
        <v>2119152</v>
      </c>
      <c r="I72" s="39" t="n">
        <v>-20352</v>
      </c>
      <c r="J72" s="39" t="n">
        <v>96944.57142857132</v>
      </c>
      <c r="K72" s="36" t="inlineStr">
        <is>
          <t>Amount Discrepancy</t>
        </is>
      </c>
      <c r="L72" s="21" t="inlineStr">
        <is>
          <t>Debit Y vs Lab AN diff: ₹-20,352.00 | Deductions: Oil: ₹96,945</t>
        </is>
      </c>
    </row>
    <row r="73">
      <c r="B73" s="26" t="n">
        <v>68</v>
      </c>
      <c r="C73" s="26" t="inlineStr">
        <is>
          <t>INWDMSD27/1602</t>
        </is>
      </c>
      <c r="D73" s="27" t="inlineStr">
        <is>
          <t>KOGMU1/FY 2026-27/POMSD/0503</t>
        </is>
      </c>
      <c r="E73" s="27" t="inlineStr">
        <is>
          <t>Jakhar Trading Company</t>
        </is>
      </c>
      <c r="F73" s="26" t="inlineStr">
        <is>
          <t>08-08-2026</t>
        </is>
      </c>
      <c r="G73" s="34" t="n">
        <v>2496450</v>
      </c>
      <c r="H73" s="34" t="n">
        <v>2520658</v>
      </c>
      <c r="I73" s="34" t="n">
        <v>-24208</v>
      </c>
      <c r="J73" s="34" t="n">
        <v>206848.7142857141</v>
      </c>
      <c r="K73" s="36" t="inlineStr">
        <is>
          <t>Amount Discrepancy</t>
        </is>
      </c>
      <c r="L73" s="27" t="inlineStr">
        <is>
          <t>Debit Y vs Lab AN diff: ₹-24,208.00 | Deductions: Oil: ₹206,849</t>
        </is>
      </c>
    </row>
    <row r="74">
      <c r="B74" s="20" t="n">
        <v>69</v>
      </c>
      <c r="C74" s="20" t="inlineStr">
        <is>
          <t>INWDMSD27/1603</t>
        </is>
      </c>
      <c r="D74" s="21" t="inlineStr">
        <is>
          <t>KOGMU1/FY 2026-27/POMSD/0503</t>
        </is>
      </c>
      <c r="E74" s="21" t="inlineStr">
        <is>
          <t>Jakhar Trading Company</t>
        </is>
      </c>
      <c r="F74" s="20" t="inlineStr">
        <is>
          <t>08-08-2026</t>
        </is>
      </c>
      <c r="G74" s="39" t="n">
        <v>2103750</v>
      </c>
      <c r="H74" s="39" t="n">
        <v>2124150</v>
      </c>
      <c r="I74" s="39" t="n">
        <v>-20400</v>
      </c>
      <c r="J74" s="39" t="n">
        <v>96171.42857142865</v>
      </c>
      <c r="K74" s="36" t="inlineStr">
        <is>
          <t>Amount Discrepancy</t>
        </is>
      </c>
      <c r="L74" s="21" t="inlineStr">
        <is>
          <t>Debit Y vs Lab AN diff: ₹-20,400.00 | Deductions: Oil: ₹96,171</t>
        </is>
      </c>
    </row>
    <row r="75">
      <c r="B75" s="26" t="n">
        <v>70</v>
      </c>
      <c r="C75" s="26" t="inlineStr">
        <is>
          <t>INWDMSD27/1604</t>
        </is>
      </c>
      <c r="D75" s="27" t="inlineStr">
        <is>
          <t>KOGMU1/FY 2026-27/POMSD/0506</t>
        </is>
      </c>
      <c r="E75" s="27" t="inlineStr">
        <is>
          <t>Jakhar Trading Company</t>
        </is>
      </c>
      <c r="F75" s="26" t="inlineStr">
        <is>
          <t>08-08-2026</t>
        </is>
      </c>
      <c r="G75" s="34" t="n">
        <v>2781900</v>
      </c>
      <c r="H75" s="34" t="n">
        <v>2808876</v>
      </c>
      <c r="I75" s="34" t="n">
        <v>-26976</v>
      </c>
      <c r="J75" s="34" t="n">
        <v>226526.142857143</v>
      </c>
      <c r="K75" s="36" t="inlineStr">
        <is>
          <t>Amount Discrepancy</t>
        </is>
      </c>
      <c r="L75" s="27" t="inlineStr">
        <is>
          <t>Debit Y vs Lab AN diff: ₹-26,976.00 | Deductions: Oil: ₹226,526</t>
        </is>
      </c>
    </row>
    <row r="76">
      <c r="B76" s="20" t="n">
        <v>71</v>
      </c>
      <c r="C76" s="20" t="inlineStr">
        <is>
          <t>INWDMSD27/1605</t>
        </is>
      </c>
      <c r="D76" s="21" t="inlineStr">
        <is>
          <t>KOGMU1/FY 2026-27/POMSD/0506</t>
        </is>
      </c>
      <c r="E76" s="21" t="inlineStr">
        <is>
          <t>Jakhar Trading Company</t>
        </is>
      </c>
      <c r="F76" s="20" t="inlineStr">
        <is>
          <t>08-08-2026</t>
        </is>
      </c>
      <c r="G76" s="39" t="n">
        <v>2805000</v>
      </c>
      <c r="H76" s="39" t="n">
        <v>2832200</v>
      </c>
      <c r="I76" s="39" t="n">
        <v>-27200</v>
      </c>
      <c r="J76" s="39" t="n">
        <v>182992.8571428573</v>
      </c>
      <c r="K76" s="36" t="inlineStr">
        <is>
          <t>Amount Discrepancy</t>
        </is>
      </c>
      <c r="L76" s="21" t="inlineStr">
        <is>
          <t>Debit Y vs Lab AN diff: ₹-27,200.00 | Deductions: Oil: ₹182,993</t>
        </is>
      </c>
    </row>
    <row r="77">
      <c r="B77" s="26" t="n">
        <v>72</v>
      </c>
      <c r="C77" s="26" t="inlineStr">
        <is>
          <t>INWDMSD27/1612</t>
        </is>
      </c>
      <c r="D77" s="27" t="inlineStr">
        <is>
          <t>KOGMU1/FY 2026-27/POMSD/0506</t>
        </is>
      </c>
      <c r="E77" s="27" t="inlineStr">
        <is>
          <t>Jakhar Trading Company</t>
        </is>
      </c>
      <c r="F77" s="26" t="inlineStr">
        <is>
          <t>09-08-2026</t>
        </is>
      </c>
      <c r="G77" s="34" t="n">
        <v>3371775</v>
      </c>
      <c r="H77" s="34" t="n">
        <v>3404471</v>
      </c>
      <c r="I77" s="34" t="n">
        <v>-32696</v>
      </c>
      <c r="J77" s="34" t="n">
        <v>189461.6428571428</v>
      </c>
      <c r="K77" s="36" t="inlineStr">
        <is>
          <t>Amount Discrepancy</t>
        </is>
      </c>
      <c r="L77" s="27" t="inlineStr">
        <is>
          <t>Debit Y vs Lab AN diff: ₹-32,696.00 | Deductions: Oil: ₹189,462</t>
        </is>
      </c>
    </row>
    <row r="78">
      <c r="B78" s="20" t="n">
        <v>73</v>
      </c>
      <c r="C78" s="20" t="inlineStr">
        <is>
          <t>INWDMSD27/1613</t>
        </is>
      </c>
      <c r="D78" s="21" t="inlineStr">
        <is>
          <t>KOGMU1/FY 2026-27/POMSD/0506</t>
        </is>
      </c>
      <c r="E78" s="21" t="inlineStr">
        <is>
          <t>Jakhar Trading Company</t>
        </is>
      </c>
      <c r="F78" s="20" t="inlineStr">
        <is>
          <t>09-08-2026</t>
        </is>
      </c>
      <c r="G78" s="39" t="n">
        <v>2499750</v>
      </c>
      <c r="H78" s="39" t="n">
        <v>2523990</v>
      </c>
      <c r="I78" s="39" t="n">
        <v>-24240</v>
      </c>
      <c r="J78" s="39" t="n">
        <v>199980</v>
      </c>
      <c r="K78" s="36" t="inlineStr">
        <is>
          <t>Amount Discrepancy</t>
        </is>
      </c>
      <c r="L78" s="21" t="inlineStr">
        <is>
          <t>Debit Y vs Lab AN diff: ₹-24,240.00 | Deductions: Oil: ₹199,980</t>
        </is>
      </c>
    </row>
    <row r="79">
      <c r="B79" s="26" t="n">
        <v>74</v>
      </c>
      <c r="C79" s="26" t="inlineStr">
        <is>
          <t>INWDMSD27/1614</t>
        </is>
      </c>
      <c r="D79" s="27" t="inlineStr">
        <is>
          <t>KOGMU1/FY 2026-27/POMSD/0506</t>
        </is>
      </c>
      <c r="E79" s="27" t="inlineStr">
        <is>
          <t>Jakhar Trading Company</t>
        </is>
      </c>
      <c r="F79" s="26" t="inlineStr">
        <is>
          <t>10-08-2026</t>
        </is>
      </c>
      <c r="G79" s="34" t="n">
        <v>2863575</v>
      </c>
      <c r="H79" s="34" t="n">
        <v>2891343</v>
      </c>
      <c r="I79" s="34" t="n">
        <v>-27768</v>
      </c>
      <c r="J79" s="34" t="n">
        <v>347719.8214285715</v>
      </c>
      <c r="K79" s="36" t="inlineStr">
        <is>
          <t>Amount Discrepancy</t>
        </is>
      </c>
      <c r="L79" s="27" t="inlineStr">
        <is>
          <t>Debit Y vs Lab AN diff: ₹-27,768.00 | Deductions: Oil: ₹347,720</t>
        </is>
      </c>
    </row>
    <row r="80">
      <c r="B80" s="20" t="n">
        <v>75</v>
      </c>
      <c r="C80" s="20" t="inlineStr">
        <is>
          <t>INWDMSD27/1616</t>
        </is>
      </c>
      <c r="D80" s="21" t="inlineStr">
        <is>
          <t>KOGMU1/FY 2026-27/POMSD/0508</t>
        </is>
      </c>
      <c r="E80" s="21" t="inlineStr">
        <is>
          <t>Jakhar Trading Company</t>
        </is>
      </c>
      <c r="F80" s="20" t="inlineStr">
        <is>
          <t>10-08-2026</t>
        </is>
      </c>
      <c r="G80" s="39" t="n">
        <v>2079980</v>
      </c>
      <c r="H80" s="39" t="n">
        <v>2100028</v>
      </c>
      <c r="I80" s="39" t="n">
        <v>-20048</v>
      </c>
      <c r="J80" s="39" t="n">
        <v>150550.9333333333</v>
      </c>
      <c r="K80" s="36" t="inlineStr">
        <is>
          <t>Amount Discrepancy</t>
        </is>
      </c>
      <c r="L80" s="21" t="inlineStr">
        <is>
          <t>Debit Y vs Lab AN diff: ₹-20,048.00 | Deductions: Oil: ₹150,551</t>
        </is>
      </c>
    </row>
    <row r="81">
      <c r="B81" s="26" t="n">
        <v>76</v>
      </c>
      <c r="C81" s="26" t="inlineStr">
        <is>
          <t>INWDMSD27/1617</t>
        </is>
      </c>
      <c r="D81" s="27" t="inlineStr">
        <is>
          <t>KOGMU1/FY 2026-27/POMSD/0508</t>
        </is>
      </c>
      <c r="E81" s="27" t="inlineStr">
        <is>
          <t>Jakhar Trading Company</t>
        </is>
      </c>
      <c r="F81" s="26" t="inlineStr">
        <is>
          <t>10-08-2026</t>
        </is>
      </c>
      <c r="G81" s="34" t="n">
        <v>2097410</v>
      </c>
      <c r="H81" s="34" t="n">
        <v>2117626</v>
      </c>
      <c r="I81" s="34" t="n">
        <v>-20216</v>
      </c>
      <c r="J81" s="34" t="n">
        <v>139327.95</v>
      </c>
      <c r="K81" s="36" t="inlineStr">
        <is>
          <t>Amount Discrepancy</t>
        </is>
      </c>
      <c r="L81" s="27" t="inlineStr">
        <is>
          <t>Debit Y vs Lab AN diff: ₹-20,216.00 | Deductions: Oil: ₹139,328</t>
        </is>
      </c>
    </row>
    <row r="82">
      <c r="B82" s="20" t="n">
        <v>77</v>
      </c>
      <c r="C82" s="20" t="inlineStr">
        <is>
          <t>INWDMSD27/1618</t>
        </is>
      </c>
      <c r="D82" s="21" t="inlineStr">
        <is>
          <t>KOGMU1/FY 2026-27/POMSD/0508</t>
        </is>
      </c>
      <c r="E82" s="21" t="inlineStr">
        <is>
          <t>Jakhar Trading Company</t>
        </is>
      </c>
      <c r="F82" s="20" t="inlineStr">
        <is>
          <t>10-08-2026</t>
        </is>
      </c>
      <c r="G82" s="39" t="n">
        <v>2107370</v>
      </c>
      <c r="H82" s="39" t="n">
        <v>2127682</v>
      </c>
      <c r="I82" s="39" t="n">
        <v>-20312</v>
      </c>
      <c r="J82" s="39" t="n">
        <v>123431.6714285715</v>
      </c>
      <c r="K82" s="36" t="inlineStr">
        <is>
          <t>Amount Discrepancy</t>
        </is>
      </c>
      <c r="L82" s="21" t="inlineStr">
        <is>
          <t>Debit Y vs Lab AN diff: ₹-20,312.00 | Deductions: Oil: ₹123,432</t>
        </is>
      </c>
    </row>
    <row r="83">
      <c r="B83" s="26" t="n">
        <v>78</v>
      </c>
      <c r="C83" s="26" t="inlineStr">
        <is>
          <t>INWDMSD27/1619</t>
        </is>
      </c>
      <c r="D83" s="27" t="inlineStr">
        <is>
          <t>KOGMU1/FY 2026-27/POMSD/0508</t>
        </is>
      </c>
      <c r="E83" s="27" t="inlineStr">
        <is>
          <t>Jakhar Trading Company</t>
        </is>
      </c>
      <c r="F83" s="26" t="inlineStr">
        <is>
          <t>10-08-2026</t>
        </is>
      </c>
      <c r="G83" s="34" t="n">
        <v>2798760</v>
      </c>
      <c r="H83" s="34" t="n">
        <v>2825736</v>
      </c>
      <c r="I83" s="34" t="n">
        <v>-26976</v>
      </c>
      <c r="J83" s="34" t="n">
        <v>154598.1714285715</v>
      </c>
      <c r="K83" s="36" t="inlineStr">
        <is>
          <t>Amount Discrepancy</t>
        </is>
      </c>
      <c r="L83" s="27" t="inlineStr">
        <is>
          <t>Debit Y vs Lab AN diff: ₹-26,976.00 | Deductions: Oil: ₹154,598</t>
        </is>
      </c>
    </row>
    <row r="84">
      <c r="B84" s="20" t="n">
        <v>79</v>
      </c>
      <c r="C84" s="20" t="inlineStr">
        <is>
          <t>INWDMSD27/1623</t>
        </is>
      </c>
      <c r="D84" s="21" t="inlineStr">
        <is>
          <t>KOGMU1/FY 2026-27/POMSD/0508</t>
        </is>
      </c>
      <c r="E84" s="21" t="inlineStr">
        <is>
          <t>Jakhar Trading Company</t>
        </is>
      </c>
      <c r="F84" s="20" t="inlineStr">
        <is>
          <t>11-08-2026</t>
        </is>
      </c>
      <c r="G84" s="39" t="n">
        <v>2524030</v>
      </c>
      <c r="H84" s="39" t="n">
        <v>2548358</v>
      </c>
      <c r="I84" s="39" t="n">
        <v>-24328</v>
      </c>
      <c r="J84" s="39" t="n">
        <v>163460.9904761904</v>
      </c>
      <c r="K84" s="36" t="inlineStr">
        <is>
          <t>Amount Discrepancy</t>
        </is>
      </c>
      <c r="L84" s="21" t="inlineStr">
        <is>
          <t>Debit Y vs Lab AN diff: ₹-24,328.00 | Deductions: Oil: ₹163,461</t>
        </is>
      </c>
    </row>
    <row r="85">
      <c r="B85" s="26" t="n">
        <v>80</v>
      </c>
      <c r="C85" s="26" t="inlineStr">
        <is>
          <t>INWDMSD27/1624</t>
        </is>
      </c>
      <c r="D85" s="27" t="inlineStr">
        <is>
          <t>KOGMU1/FY 2026-27/POMSD/0508</t>
        </is>
      </c>
      <c r="E85" s="27" t="inlineStr">
        <is>
          <t>Jakhar Trading Company</t>
        </is>
      </c>
      <c r="F85" s="26" t="inlineStr">
        <is>
          <t>11-08-2026</t>
        </is>
      </c>
      <c r="G85" s="34" t="n">
        <v>2444350</v>
      </c>
      <c r="H85" s="34" t="n">
        <v>2467910</v>
      </c>
      <c r="I85" s="34" t="n">
        <v>-23560</v>
      </c>
      <c r="J85" s="34" t="n">
        <v>135021.2380952381</v>
      </c>
      <c r="K85" s="36" t="inlineStr">
        <is>
          <t>Amount Discrepancy</t>
        </is>
      </c>
      <c r="L85" s="27" t="inlineStr">
        <is>
          <t>Debit Y vs Lab AN diff: ₹-23,560.00 | Deductions: Oil: ₹135,021</t>
        </is>
      </c>
    </row>
    <row r="86">
      <c r="B86" s="20" t="n">
        <v>81</v>
      </c>
      <c r="C86" s="20" t="inlineStr">
        <is>
          <t>INWDMSD27/1625</t>
        </is>
      </c>
      <c r="D86" s="21" t="inlineStr">
        <is>
          <t>KOGMU1/FY 2026-27/POMSD/0508</t>
        </is>
      </c>
      <c r="E86" s="21" t="inlineStr">
        <is>
          <t>Jakhar Trading Company</t>
        </is>
      </c>
      <c r="F86" s="20" t="inlineStr">
        <is>
          <t>11-08-2026</t>
        </is>
      </c>
      <c r="G86" s="39" t="n">
        <v>2526520</v>
      </c>
      <c r="H86" s="39" t="n">
        <v>2550872</v>
      </c>
      <c r="I86" s="39" t="n">
        <v>-24352</v>
      </c>
      <c r="J86" s="39" t="n">
        <v>157005.1714285714</v>
      </c>
      <c r="K86" s="36" t="inlineStr">
        <is>
          <t>Amount Discrepancy</t>
        </is>
      </c>
      <c r="L86" s="21" t="inlineStr">
        <is>
          <t>Debit Y vs Lab AN diff: ₹-24,352.00 | Deductions: Oil: ₹157,005</t>
        </is>
      </c>
    </row>
    <row r="87">
      <c r="B87" s="26" t="n">
        <v>82</v>
      </c>
      <c r="C87" s="26" t="inlineStr">
        <is>
          <t>INWDMSD27/1627</t>
        </is>
      </c>
      <c r="D87" s="27" t="inlineStr">
        <is>
          <t>KOGMU1/FY 2026-27/POMSD/0510</t>
        </is>
      </c>
      <c r="E87" s="27" t="inlineStr">
        <is>
          <t>Bhagwati Trading Company</t>
        </is>
      </c>
      <c r="F87" s="26" t="inlineStr">
        <is>
          <t>12-08-2026</t>
        </is>
      </c>
      <c r="G87" s="34" t="n">
        <v>2621598</v>
      </c>
      <c r="H87" s="34" t="n">
        <v>2623740</v>
      </c>
      <c r="I87" s="34" t="n">
        <v>-2142</v>
      </c>
      <c r="J87" s="34" t="n">
        <v>235319.6300000002</v>
      </c>
      <c r="K87" s="36" t="inlineStr">
        <is>
          <t>Amount Discrepancy</t>
        </is>
      </c>
      <c r="L87" s="27" t="inlineStr">
        <is>
          <t>Debit Y vs Lab AN diff: ₹-2,142.00 | Deductions: Oil: ₹235,320</t>
        </is>
      </c>
    </row>
    <row r="88">
      <c r="B88" s="20" t="n">
        <v>83</v>
      </c>
      <c r="C88" s="20" t="inlineStr">
        <is>
          <t>INWDMSD27/1628</t>
        </is>
      </c>
      <c r="D88" s="21" t="inlineStr">
        <is>
          <t>KOGMU1/FY 2026-27/POMSD/0510</t>
        </is>
      </c>
      <c r="E88" s="21" t="inlineStr">
        <is>
          <t>Bhagwati Trading Company</t>
        </is>
      </c>
      <c r="F88" s="20" t="inlineStr">
        <is>
          <t>12-08-2026</t>
        </is>
      </c>
      <c r="G88" s="39" t="n">
        <v>2465550.5</v>
      </c>
      <c r="H88" s="39" t="n">
        <v>2467556.5</v>
      </c>
      <c r="I88" s="39" t="n">
        <v>-2006</v>
      </c>
      <c r="J88" s="39" t="n">
        <v>208397.7208333332</v>
      </c>
      <c r="K88" s="36" t="inlineStr">
        <is>
          <t>Amount Discrepancy</t>
        </is>
      </c>
      <c r="L88" s="21" t="inlineStr">
        <is>
          <t>Debit Y vs Lab AN diff: ₹-2,006.00 | Deductions: Oil: ₹208,398</t>
        </is>
      </c>
    </row>
    <row r="89">
      <c r="B89" s="26" t="n">
        <v>84</v>
      </c>
      <c r="C89" s="26" t="inlineStr">
        <is>
          <t>INWDMSD27/1634</t>
        </is>
      </c>
      <c r="D89" s="27" t="inlineStr">
        <is>
          <t>KOGMU1/FY 2026-27/POMSD/0513</t>
        </is>
      </c>
      <c r="E89" s="27" t="inlineStr">
        <is>
          <t>Bhagwati Trading Company</t>
        </is>
      </c>
      <c r="F89" s="26" t="inlineStr">
        <is>
          <t>14-08-2026</t>
        </is>
      </c>
      <c r="G89" s="34" t="n">
        <v>2107717.7</v>
      </c>
      <c r="H89" s="34" t="n">
        <v>2109118.7</v>
      </c>
      <c r="I89" s="34" t="n">
        <v>-1401</v>
      </c>
      <c r="J89" s="34" t="n">
        <v>77784.81988095224</v>
      </c>
      <c r="K89" s="36" t="inlineStr">
        <is>
          <t>Amount Discrepancy</t>
        </is>
      </c>
      <c r="L89" s="27" t="inlineStr">
        <is>
          <t>Debit Y vs Lab AN diff: ₹-1,401.00 | Deductions: Oil: ₹77,785</t>
        </is>
      </c>
    </row>
    <row r="90">
      <c r="B90" s="20" t="n">
        <v>85</v>
      </c>
      <c r="C90" s="20" t="inlineStr">
        <is>
          <t>INWDMSD27/1639</t>
        </is>
      </c>
      <c r="D90" s="21" t="inlineStr">
        <is>
          <t>KOGMU1/FY 2026-27/POMSD/0513</t>
        </is>
      </c>
      <c r="E90" s="21" t="inlineStr">
        <is>
          <t>Bhagwati Trading Company</t>
        </is>
      </c>
      <c r="F90" s="20" t="inlineStr">
        <is>
          <t>14-08-2026</t>
        </is>
      </c>
      <c r="G90" s="39" t="n">
        <v>2096744.4</v>
      </c>
      <c r="H90" s="39" t="n">
        <v>2098138.4</v>
      </c>
      <c r="I90" s="39" t="n">
        <v>-1394</v>
      </c>
      <c r="J90" s="39" t="n">
        <v>109829.4685714287</v>
      </c>
      <c r="K90" s="36" t="inlineStr">
        <is>
          <t>Amount Discrepancy</t>
        </is>
      </c>
      <c r="L90" s="21" t="inlineStr">
        <is>
          <t>Debit Y vs Lab AN diff: ₹-1,394.00 | Deductions: Oil: ₹109,829</t>
        </is>
      </c>
    </row>
    <row r="91">
      <c r="B91" s="26" t="n">
        <v>86</v>
      </c>
      <c r="C91" s="26" t="inlineStr">
        <is>
          <t>INWDMSD27/1640</t>
        </is>
      </c>
      <c r="D91" s="27" t="inlineStr">
        <is>
          <t>KOGMU1/FY 2026-27/POMSD/0513</t>
        </is>
      </c>
      <c r="E91" s="27" t="inlineStr">
        <is>
          <t>Bhagwati Trading Company</t>
        </is>
      </c>
      <c r="F91" s="26" t="inlineStr">
        <is>
          <t>14-08-2026</t>
        </is>
      </c>
      <c r="G91" s="34" t="n">
        <v>1932989</v>
      </c>
      <c r="H91" s="34" t="n">
        <v>1934271</v>
      </c>
      <c r="I91" s="34" t="n">
        <v>-1282</v>
      </c>
      <c r="J91" s="34" t="n">
        <v>109075.8078571427</v>
      </c>
      <c r="K91" s="36" t="inlineStr">
        <is>
          <t>Amount Discrepancy</t>
        </is>
      </c>
      <c r="L91" s="27" t="inlineStr">
        <is>
          <t>Debit Y vs Lab AN diff: ₹-1,282.00 | Deductions: Oil: ₹109,076</t>
        </is>
      </c>
    </row>
    <row r="92">
      <c r="B92" s="20" t="n">
        <v>87</v>
      </c>
      <c r="C92" s="20" t="inlineStr">
        <is>
          <t>INWDMSD27/1641</t>
        </is>
      </c>
      <c r="D92" s="21" t="inlineStr">
        <is>
          <t>KOGMU1/FY 2026-27/POMSD/0513</t>
        </is>
      </c>
      <c r="E92" s="21" t="inlineStr">
        <is>
          <t>Bhagwati Trading Company</t>
        </is>
      </c>
      <c r="F92" s="20" t="inlineStr">
        <is>
          <t>14-08-2026</t>
        </is>
      </c>
      <c r="G92" s="39" t="n">
        <v>2101809</v>
      </c>
      <c r="H92" s="39" t="n">
        <v>2103203</v>
      </c>
      <c r="I92" s="39" t="n">
        <v>-1394</v>
      </c>
      <c r="J92" s="39" t="n">
        <v>77940.57642857153</v>
      </c>
      <c r="K92" s="36" t="inlineStr">
        <is>
          <t>Amount Discrepancy</t>
        </is>
      </c>
      <c r="L92" s="21" t="inlineStr">
        <is>
          <t>Debit Y vs Lab AN diff: ₹-1,394.00 | Deductions: Oil: ₹74,564, Shortage: ₹3,376</t>
        </is>
      </c>
    </row>
    <row r="93">
      <c r="B93" s="26" t="n">
        <v>88</v>
      </c>
      <c r="C93" s="26" t="inlineStr">
        <is>
          <t>INWDMSD27/1643</t>
        </is>
      </c>
      <c r="D93" s="27" t="inlineStr">
        <is>
          <t>KOGMU1/FY 2026-27/POMSD/0514</t>
        </is>
      </c>
      <c r="E93" s="27" t="inlineStr">
        <is>
          <t>Bhagwati Trading Company</t>
        </is>
      </c>
      <c r="F93" s="26" t="inlineStr">
        <is>
          <t>14-08-2026</t>
        </is>
      </c>
      <c r="G93" s="34" t="n">
        <v>2270629</v>
      </c>
      <c r="H93" s="34" t="n">
        <v>2272166</v>
      </c>
      <c r="I93" s="34" t="n">
        <v>-1537</v>
      </c>
      <c r="J93" s="34" t="n">
        <v>230847.2816666668</v>
      </c>
      <c r="K93" s="36" t="inlineStr">
        <is>
          <t>Amount Discrepancy</t>
        </is>
      </c>
      <c r="L93" s="27" t="inlineStr">
        <is>
          <t>Debit Y vs Lab AN diff: ₹-1,537.00 | Deductions: Oil: ₹230,847</t>
        </is>
      </c>
    </row>
    <row r="94">
      <c r="B94" s="20" t="n">
        <v>89</v>
      </c>
      <c r="C94" s="20" t="inlineStr">
        <is>
          <t>INWDMSD27/1644</t>
        </is>
      </c>
      <c r="D94" s="21" t="inlineStr">
        <is>
          <t>KOGMU1/FY 2026-27/POMSD/0514</t>
        </is>
      </c>
      <c r="E94" s="21" t="inlineStr">
        <is>
          <t>Bhagwati Trading Company</t>
        </is>
      </c>
      <c r="F94" s="20" t="inlineStr">
        <is>
          <t>14-08-2026</t>
        </is>
      </c>
      <c r="G94" s="39" t="n">
        <v>2354194.9</v>
      </c>
      <c r="H94" s="39" t="n">
        <v>2355758.9</v>
      </c>
      <c r="I94" s="39" t="n">
        <v>-1564</v>
      </c>
      <c r="J94" s="39" t="n">
        <v>239343.1481666668</v>
      </c>
      <c r="K94" s="36" t="inlineStr">
        <is>
          <t>Amount Discrepancy</t>
        </is>
      </c>
      <c r="L94" s="21" t="inlineStr">
        <is>
          <t>Debit Y vs Lab AN diff: ₹-1,564.00 | Deductions: Oil: ₹239,343</t>
        </is>
      </c>
    </row>
    <row r="95">
      <c r="B95" s="26" t="n">
        <v>90</v>
      </c>
      <c r="C95" s="26" t="inlineStr">
        <is>
          <t>INWDMSD27/1648</t>
        </is>
      </c>
      <c r="D95" s="27" t="inlineStr">
        <is>
          <t>KOGMU1/FY 2026-27/POMSD/0517</t>
        </is>
      </c>
      <c r="E95" s="27" t="inlineStr">
        <is>
          <t>Bhagwati Trading Company</t>
        </is>
      </c>
      <c r="F95" s="26" t="inlineStr">
        <is>
          <t>16-08-2026</t>
        </is>
      </c>
      <c r="G95" s="34" t="n">
        <v>2149851.6</v>
      </c>
      <c r="H95" s="34" t="n">
        <v>2151653.6</v>
      </c>
      <c r="I95" s="34" t="n">
        <v>-1802</v>
      </c>
      <c r="J95" s="34" t="n">
        <v>171988.128</v>
      </c>
      <c r="K95" s="36" t="inlineStr">
        <is>
          <t>Amount Discrepancy</t>
        </is>
      </c>
      <c r="L95" s="27" t="inlineStr">
        <is>
          <t>Debit Y vs Lab AN diff: ₹-1,802.00 | Deductions: Oil: ₹171,988</t>
        </is>
      </c>
    </row>
    <row r="96">
      <c r="B96" s="20" t="n">
        <v>91</v>
      </c>
      <c r="C96" s="20" t="inlineStr">
        <is>
          <t>INWDMSD27/1650</t>
        </is>
      </c>
      <c r="D96" s="21" t="inlineStr">
        <is>
          <t>KOGMU1/FY 2026-27/POMSD/0517</t>
        </is>
      </c>
      <c r="E96" s="21" t="inlineStr">
        <is>
          <t>Bhagwati Trading Company</t>
        </is>
      </c>
      <c r="F96" s="20" t="inlineStr">
        <is>
          <t>16-08-2026</t>
        </is>
      </c>
      <c r="G96" s="39" t="n">
        <v>2982540.6</v>
      </c>
      <c r="H96" s="39" t="n">
        <v>2985032.6</v>
      </c>
      <c r="I96" s="39" t="n">
        <v>-2492</v>
      </c>
      <c r="J96" s="39" t="n">
        <v>240733.6341428572</v>
      </c>
      <c r="K96" s="36" t="inlineStr">
        <is>
          <t>Amount Discrepancy</t>
        </is>
      </c>
      <c r="L96" s="21" t="inlineStr">
        <is>
          <t>Debit Y vs Lab AN diff: ₹-2,492.00 | Deductions: Oil: ₹240,734</t>
        </is>
      </c>
    </row>
    <row r="97">
      <c r="B97" s="26" t="n">
        <v>92</v>
      </c>
      <c r="C97" s="26" t="inlineStr">
        <is>
          <t>INWDMSD27/1660</t>
        </is>
      </c>
      <c r="D97" s="27" t="inlineStr">
        <is>
          <t>KOGMU1/FY 2026-27/POMSD/0523</t>
        </is>
      </c>
      <c r="E97" s="27" t="inlineStr">
        <is>
          <t>Narayan Trading Company</t>
        </is>
      </c>
      <c r="F97" s="26" t="inlineStr">
        <is>
          <t>16-08-2026</t>
        </is>
      </c>
      <c r="G97" s="34" t="n">
        <v>872100</v>
      </c>
      <c r="H97" s="34" t="n">
        <v>872780</v>
      </c>
      <c r="I97" s="34" t="n">
        <v>-680</v>
      </c>
      <c r="J97" s="34" t="n">
        <v>34741.16999999995</v>
      </c>
      <c r="K97" s="36" t="inlineStr">
        <is>
          <t>Amount Discrepancy</t>
        </is>
      </c>
      <c r="L97" s="27" t="inlineStr">
        <is>
          <t>Debit Y vs Lab AN diff: ₹-680.00 | Deductions: Oil: ₹23,256, Shortage: ₹1,700, Bardana: ₹2,390, Moisture: ₹4,273, Brokerage: ₹680</t>
        </is>
      </c>
    </row>
    <row r="98">
      <c r="B98" s="20" t="n">
        <v>93</v>
      </c>
      <c r="C98" s="20" t="inlineStr">
        <is>
          <t>INWDMSD27/1678</t>
        </is>
      </c>
      <c r="D98" s="21" t="inlineStr">
        <is>
          <t>KOGMU1/FY 2026-27/POMSD/0533</t>
        </is>
      </c>
      <c r="E98" s="21" t="inlineStr">
        <is>
          <t>Jakhar Trading Company</t>
        </is>
      </c>
      <c r="F98" s="20" t="inlineStr">
        <is>
          <t>17-08-2026</t>
        </is>
      </c>
      <c r="G98" s="39" t="n">
        <v>2100826</v>
      </c>
      <c r="H98" s="39" t="n">
        <v>2121002</v>
      </c>
      <c r="I98" s="39" t="n">
        <v>-20176</v>
      </c>
      <c r="J98" s="39" t="n">
        <v>184572.5699999999</v>
      </c>
      <c r="K98" s="36" t="inlineStr">
        <is>
          <t>Amount Discrepancy</t>
        </is>
      </c>
      <c r="L98" s="21" t="inlineStr">
        <is>
          <t>Debit Y vs Lab AN diff: ₹-20,176.00 | Deductions: Oil: ₹184,573</t>
        </is>
      </c>
    </row>
    <row r="99">
      <c r="B99" s="26" t="n">
        <v>94</v>
      </c>
      <c r="C99" s="26" t="inlineStr">
        <is>
          <t>INWDMSD27/1679</t>
        </is>
      </c>
      <c r="D99" s="27" t="inlineStr">
        <is>
          <t>KOGMU1/FY 2026-27/POMSD/0533</t>
        </is>
      </c>
      <c r="E99" s="27" t="inlineStr">
        <is>
          <t>Jakhar Trading Company</t>
        </is>
      </c>
      <c r="F99" s="26" t="inlineStr">
        <is>
          <t>17-08-2026</t>
        </is>
      </c>
      <c r="G99" s="34" t="n">
        <v>2921331</v>
      </c>
      <c r="H99" s="34" t="n">
        <v>2949387</v>
      </c>
      <c r="I99" s="34" t="n">
        <v>-28056</v>
      </c>
      <c r="J99" s="34" t="n">
        <v>265702.01</v>
      </c>
      <c r="K99" s="36" t="inlineStr">
        <is>
          <t>Amount Discrepancy</t>
        </is>
      </c>
      <c r="L99" s="27" t="inlineStr">
        <is>
          <t>Debit Y vs Lab AN diff: ₹-28,056.00 | Deductions: Oil: ₹265,702</t>
        </is>
      </c>
    </row>
    <row r="100">
      <c r="B100" s="20" t="n">
        <v>95</v>
      </c>
      <c r="C100" s="20" t="inlineStr">
        <is>
          <t>INWDMSD27/1680</t>
        </is>
      </c>
      <c r="D100" s="21" t="inlineStr">
        <is>
          <t>KOGMU1/FY 2026-27/POMSD/0533</t>
        </is>
      </c>
      <c r="E100" s="21" t="inlineStr">
        <is>
          <t>Jakhar Trading Company</t>
        </is>
      </c>
      <c r="F100" s="20" t="inlineStr">
        <is>
          <t>17-08-2026</t>
        </is>
      </c>
      <c r="G100" s="39" t="n">
        <v>2419865</v>
      </c>
      <c r="H100" s="39" t="n">
        <v>2443105</v>
      </c>
      <c r="I100" s="39" t="n">
        <v>-23240</v>
      </c>
      <c r="J100" s="39" t="n">
        <v>226534.3499999999</v>
      </c>
      <c r="K100" s="36" t="inlineStr">
        <is>
          <t>Amount Discrepancy</t>
        </is>
      </c>
      <c r="L100" s="21" t="inlineStr">
        <is>
          <t>Debit Y vs Lab AN diff: ₹-23,240.00 | Deductions: Oil: ₹224,702, Shortage: ₹1,833</t>
        </is>
      </c>
    </row>
    <row r="101">
      <c r="B101" s="26" t="n">
        <v>96</v>
      </c>
      <c r="C101" s="26" t="inlineStr">
        <is>
          <t>INWDMSD27/1681</t>
        </is>
      </c>
      <c r="D101" s="27" t="inlineStr">
        <is>
          <t>KOGMU1/FY 2026-27/POMSD/0533</t>
        </is>
      </c>
      <c r="E101" s="27" t="inlineStr">
        <is>
          <t>Jakhar Trading Company</t>
        </is>
      </c>
      <c r="F101" s="26" t="inlineStr">
        <is>
          <t>17-08-2026</t>
        </is>
      </c>
      <c r="G101" s="34" t="n">
        <v>2962148</v>
      </c>
      <c r="H101" s="34" t="n">
        <v>2990596</v>
      </c>
      <c r="I101" s="34" t="n">
        <v>-28448</v>
      </c>
      <c r="J101" s="34" t="n">
        <v>254603.6733333333</v>
      </c>
      <c r="K101" s="36" t="inlineStr">
        <is>
          <t>Amount Discrepancy</t>
        </is>
      </c>
      <c r="L101" s="27" t="inlineStr">
        <is>
          <t>Debit Y vs Lab AN diff: ₹-28,448.00 | Deductions: Oil: ₹254,604</t>
        </is>
      </c>
    </row>
    <row r="102">
      <c r="B102" s="20" t="n">
        <v>97</v>
      </c>
      <c r="C102" s="20" t="inlineStr">
        <is>
          <t>INWDMSD27/1682</t>
        </is>
      </c>
      <c r="D102" s="21" t="inlineStr">
        <is>
          <t>KOGMU1/FY 2026-27/POMSD/0533</t>
        </is>
      </c>
      <c r="E102" s="21" t="inlineStr">
        <is>
          <t>Jakhar Trading Company</t>
        </is>
      </c>
      <c r="F102" s="20" t="inlineStr">
        <is>
          <t>17-08-2026</t>
        </is>
      </c>
      <c r="G102" s="39" t="n">
        <v>2934659</v>
      </c>
      <c r="H102" s="39" t="n">
        <v>2962843</v>
      </c>
      <c r="I102" s="39" t="n">
        <v>-28184</v>
      </c>
      <c r="J102" s="39" t="n">
        <v>164899.8866666666</v>
      </c>
      <c r="K102" s="36" t="inlineStr">
        <is>
          <t>Amount Discrepancy</t>
        </is>
      </c>
      <c r="L102" s="21" t="inlineStr">
        <is>
          <t>Debit Y vs Lab AN diff: ₹-28,184.00 | Deductions: Oil: ₹164,900</t>
        </is>
      </c>
    </row>
    <row r="103">
      <c r="B103" s="26" t="n">
        <v>98</v>
      </c>
      <c r="C103" s="26" t="inlineStr">
        <is>
          <t>INWDMSD27/1683</t>
        </is>
      </c>
      <c r="D103" s="27" t="inlineStr">
        <is>
          <t>KOGMU1/FY 2026-27/POMSD/0533</t>
        </is>
      </c>
      <c r="E103" s="27" t="inlineStr">
        <is>
          <t>Jakhar Trading Company</t>
        </is>
      </c>
      <c r="F103" s="26" t="inlineStr">
        <is>
          <t>17-08-2026</t>
        </is>
      </c>
      <c r="G103" s="34" t="n">
        <v>2437358</v>
      </c>
      <c r="H103" s="34" t="n">
        <v>2460766</v>
      </c>
      <c r="I103" s="34" t="n">
        <v>-23408</v>
      </c>
      <c r="J103" s="34" t="n">
        <v>204273.8133333335</v>
      </c>
      <c r="K103" s="36" t="inlineStr">
        <is>
          <t>Amount Discrepancy</t>
        </is>
      </c>
      <c r="L103" s="27" t="inlineStr">
        <is>
          <t>Debit Y vs Lab AN diff: ₹-23,408.00 | Deductions: Oil: ₹204,274</t>
        </is>
      </c>
    </row>
    <row r="104">
      <c r="B104" s="20" t="n">
        <v>99</v>
      </c>
      <c r="C104" s="20" t="inlineStr">
        <is>
          <t>INWDMSD27/1670</t>
        </is>
      </c>
      <c r="D104" s="21" t="inlineStr">
        <is>
          <t>KOGMU1/FY 2026-27/POMSD/0529</t>
        </is>
      </c>
      <c r="E104" s="21" t="inlineStr">
        <is>
          <t>Pritam Traders</t>
        </is>
      </c>
      <c r="F104" s="20" t="inlineStr">
        <is>
          <t>17-08-2026</t>
        </is>
      </c>
      <c r="G104" s="39" t="n">
        <v>2600910</v>
      </c>
      <c r="H104" s="39" t="n">
        <v>2616300</v>
      </c>
      <c r="I104" s="39" t="n">
        <v>-15390</v>
      </c>
      <c r="J104" s="39" t="n">
        <v>304271.9185714287</v>
      </c>
      <c r="K104" s="36" t="inlineStr">
        <is>
          <t>Amount Discrepancy</t>
        </is>
      </c>
      <c r="L104" s="21" t="inlineStr">
        <is>
          <t>Debit Y vs Lab AN diff: ₹-15,390.00 | Deductions: Oil: ₹213,646, Shortage: ₹27,885, Bardana: ₹6,675, Moisture: ₹18,206, Brokerage: ₹19,653</t>
        </is>
      </c>
    </row>
    <row r="105">
      <c r="B105" s="26" t="n">
        <v>100</v>
      </c>
      <c r="C105" s="26" t="inlineStr">
        <is>
          <t>INWDMSD27/1690</t>
        </is>
      </c>
      <c r="D105" s="27" t="inlineStr">
        <is>
          <t>KOGMU1/FY 2026-27/POMSD/0533</t>
        </is>
      </c>
      <c r="E105" s="27" t="inlineStr">
        <is>
          <t>Jakhar Trading Company</t>
        </is>
      </c>
      <c r="F105" s="26" t="inlineStr">
        <is>
          <t>19-08-2026</t>
        </is>
      </c>
      <c r="G105" s="34" t="n">
        <v>3317839</v>
      </c>
      <c r="H105" s="34" t="n">
        <v>3349703</v>
      </c>
      <c r="I105" s="34" t="n">
        <v>-31864</v>
      </c>
      <c r="J105" s="34" t="n">
        <v>237778.4616666665</v>
      </c>
      <c r="K105" s="36" t="inlineStr">
        <is>
          <t>Amount Discrepancy</t>
        </is>
      </c>
      <c r="L105" s="27" t="inlineStr">
        <is>
          <t>Debit Y vs Lab AN diff: ₹-31,864.00 | Deductions: Oil: ₹237,778</t>
        </is>
      </c>
    </row>
    <row r="106">
      <c r="B106" s="20" t="n">
        <v>101</v>
      </c>
      <c r="C106" s="20" t="inlineStr">
        <is>
          <t>INWDMSD27/1691</t>
        </is>
      </c>
      <c r="D106" s="21" t="inlineStr">
        <is>
          <t>KOGMU1/FY 2026-27/POMSD/0533</t>
        </is>
      </c>
      <c r="E106" s="21" t="inlineStr">
        <is>
          <t>Jakhar Trading Company</t>
        </is>
      </c>
      <c r="F106" s="20" t="inlineStr">
        <is>
          <t>19-08-2026</t>
        </is>
      </c>
      <c r="G106" s="39" t="n">
        <v>3032953</v>
      </c>
      <c r="H106" s="39" t="n">
        <v>3062081</v>
      </c>
      <c r="I106" s="39" t="n">
        <v>-29128</v>
      </c>
      <c r="J106" s="39" t="n">
        <v>184143.5749999998</v>
      </c>
      <c r="K106" s="36" t="inlineStr">
        <is>
          <t>Amount Discrepancy</t>
        </is>
      </c>
      <c r="L106" s="21" t="inlineStr">
        <is>
          <t>Debit Y vs Lab AN diff: ₹-29,128.00 | Deductions: Oil: ₹184,144</t>
        </is>
      </c>
    </row>
    <row r="107">
      <c r="B107" s="26" t="n">
        <v>102</v>
      </c>
      <c r="C107" s="26" t="inlineStr">
        <is>
          <t>INWDMSD27/1693</t>
        </is>
      </c>
      <c r="D107" s="27" t="inlineStr">
        <is>
          <t>KOGMU1/FY 2026-27/POMSD/0533</t>
        </is>
      </c>
      <c r="E107" s="27" t="inlineStr">
        <is>
          <t>Jakhar Trading Company</t>
        </is>
      </c>
      <c r="F107" s="26" t="inlineStr">
        <is>
          <t>19-08-2026</t>
        </is>
      </c>
      <c r="G107" s="34" t="n">
        <v>3074603</v>
      </c>
      <c r="H107" s="34" t="n">
        <v>3104131</v>
      </c>
      <c r="I107" s="34" t="n">
        <v>-29528</v>
      </c>
      <c r="J107" s="34" t="n">
        <v>183744.1316666665</v>
      </c>
      <c r="K107" s="36" t="inlineStr">
        <is>
          <t>Amount Discrepancy</t>
        </is>
      </c>
      <c r="L107" s="27" t="inlineStr">
        <is>
          <t>Debit Y vs Lab AN diff: ₹-29,528.00 | Deductions: Oil: ₹183,744</t>
        </is>
      </c>
    </row>
    <row r="108">
      <c r="B108" s="20" t="n">
        <v>103</v>
      </c>
      <c r="C108" s="20" t="inlineStr">
        <is>
          <t>INWDMSD27/1759</t>
        </is>
      </c>
      <c r="D108" s="21" t="inlineStr">
        <is>
          <t>KOGMU1/FY 2026-27/POMSD/0548</t>
        </is>
      </c>
      <c r="E108" s="21" t="inlineStr">
        <is>
          <t>Shyam Lal Mukesh Kumar</t>
        </is>
      </c>
      <c r="F108" s="20" t="inlineStr">
        <is>
          <t>23-08-2026</t>
        </is>
      </c>
      <c r="G108" s="39" t="n">
        <v>0</v>
      </c>
      <c r="H108" s="39" t="n">
        <v>0</v>
      </c>
      <c r="I108" s="39" t="n">
        <v>0</v>
      </c>
      <c r="J108" s="39" t="n">
        <v>0</v>
      </c>
      <c r="K108" s="42" t="inlineStr">
        <is>
          <t>Weight Zero</t>
        </is>
      </c>
      <c r="L108" s="21" t="inlineStr">
        <is>
          <t>Received weight is zero</t>
        </is>
      </c>
    </row>
    <row r="109">
      <c r="B109" s="26" t="n">
        <v>104</v>
      </c>
      <c r="C109" s="26" t="inlineStr">
        <is>
          <t>INWDMSD27/1817</t>
        </is>
      </c>
      <c r="D109" s="27" t="inlineStr">
        <is>
          <t>KOGMU1/FY 2026-27/POMSD/0561</t>
        </is>
      </c>
      <c r="E109" s="27" t="inlineStr">
        <is>
          <t>Jakhar Trading Company</t>
        </is>
      </c>
      <c r="F109" s="26" t="inlineStr">
        <is>
          <t>27-08-2026</t>
        </is>
      </c>
      <c r="G109" s="34" t="n">
        <v>2030930</v>
      </c>
      <c r="H109" s="34" t="n">
        <v>2050890</v>
      </c>
      <c r="I109" s="34" t="n">
        <v>-19960</v>
      </c>
      <c r="J109" s="34" t="n">
        <v>125240.6833333335</v>
      </c>
      <c r="K109" s="36" t="inlineStr">
        <is>
          <t>Amount Discrepancy</t>
        </is>
      </c>
      <c r="L109" s="27" t="inlineStr">
        <is>
          <t>Debit Y vs Lab AN diff: ₹-19,960.00 | Deductions: Oil: ₹125,241</t>
        </is>
      </c>
    </row>
    <row r="110">
      <c r="B110" s="20" t="n">
        <v>105</v>
      </c>
      <c r="C110" s="20" t="inlineStr">
        <is>
          <t>INWDMSD27/1818</t>
        </is>
      </c>
      <c r="D110" s="21" t="inlineStr">
        <is>
          <t>KOGMU1/FY 2026-27/POMSD/0561</t>
        </is>
      </c>
      <c r="E110" s="21" t="inlineStr">
        <is>
          <t>Jakhar Trading Company</t>
        </is>
      </c>
      <c r="F110" s="20" t="inlineStr">
        <is>
          <t>27-08-2026</t>
        </is>
      </c>
      <c r="G110" s="39" t="n">
        <v>1626372</v>
      </c>
      <c r="H110" s="39" t="n">
        <v>1642356</v>
      </c>
      <c r="I110" s="39" t="n">
        <v>-15984</v>
      </c>
      <c r="J110" s="39" t="n">
        <v>121977.9</v>
      </c>
      <c r="K110" s="36" t="inlineStr">
        <is>
          <t>Amount Discrepancy</t>
        </is>
      </c>
      <c r="L110" s="21" t="inlineStr">
        <is>
          <t>Debit Y vs Lab AN diff: ₹-15,984.00 | Deductions: Oil: ₹121,978</t>
        </is>
      </c>
    </row>
    <row r="111">
      <c r="B111" s="26" t="n">
        <v>106</v>
      </c>
      <c r="C111" s="26" t="inlineStr">
        <is>
          <t>INWDMSD27/1820</t>
        </is>
      </c>
      <c r="D111" s="27" t="inlineStr">
        <is>
          <t>KOGMU1/FY 2026-27/POMSD/0561</t>
        </is>
      </c>
      <c r="E111" s="27" t="inlineStr">
        <is>
          <t>Jakhar Trading Company</t>
        </is>
      </c>
      <c r="F111" s="26" t="inlineStr">
        <is>
          <t>27-08-2026</t>
        </is>
      </c>
      <c r="G111" s="34" t="n">
        <v>1632884</v>
      </c>
      <c r="H111" s="34" t="n">
        <v>1648932</v>
      </c>
      <c r="I111" s="34" t="n">
        <v>-16048</v>
      </c>
      <c r="J111" s="34" t="n">
        <v>125576.5552380951</v>
      </c>
      <c r="K111" s="36" t="inlineStr">
        <is>
          <t>Amount Discrepancy</t>
        </is>
      </c>
      <c r="L111" s="27" t="inlineStr">
        <is>
          <t>Debit Y vs Lab AN diff: ₹-16,048.00 | Deductions: Oil: ₹125,577</t>
        </is>
      </c>
    </row>
    <row r="112">
      <c r="B112" s="20" t="n">
        <v>107</v>
      </c>
      <c r="C112" s="20" t="inlineStr">
        <is>
          <t>INWDMSD27/1821</t>
        </is>
      </c>
      <c r="D112" s="21" t="inlineStr">
        <is>
          <t>KOGMU1/FY 2026-27/POMSD/0561</t>
        </is>
      </c>
      <c r="E112" s="21" t="inlineStr">
        <is>
          <t>Jakhar Trading Company</t>
        </is>
      </c>
      <c r="F112" s="20" t="inlineStr">
        <is>
          <t>27-08-2026</t>
        </is>
      </c>
      <c r="G112" s="39" t="n">
        <v>2438744</v>
      </c>
      <c r="H112" s="39" t="n">
        <v>2462712</v>
      </c>
      <c r="I112" s="39" t="n">
        <v>-23968</v>
      </c>
      <c r="J112" s="39" t="n">
        <v>150161.2933333334</v>
      </c>
      <c r="K112" s="36" t="inlineStr">
        <is>
          <t>Amount Discrepancy</t>
        </is>
      </c>
      <c r="L112" s="21" t="inlineStr">
        <is>
          <t>Debit Y vs Lab AN diff: ₹-23,968.00 | Deductions: Oil: ₹146,905, Shortage: ₹3,256</t>
        </is>
      </c>
    </row>
    <row r="113">
      <c r="B113" s="26" t="n">
        <v>108</v>
      </c>
      <c r="C113" s="26" t="inlineStr">
        <is>
          <t>INWDMSD27/1823</t>
        </is>
      </c>
      <c r="D113" s="27" t="inlineStr">
        <is>
          <t>KOGMU1/FY 2026-27/POMSD/0561</t>
        </is>
      </c>
      <c r="E113" s="27" t="inlineStr">
        <is>
          <t>Jakhar Trading Company</t>
        </is>
      </c>
      <c r="F113" s="26" t="inlineStr">
        <is>
          <t>27-08-2026</t>
        </is>
      </c>
      <c r="G113" s="34" t="n">
        <v>2475374</v>
      </c>
      <c r="H113" s="34" t="n">
        <v>2499702</v>
      </c>
      <c r="I113" s="34" t="n">
        <v>-24328</v>
      </c>
      <c r="J113" s="34" t="n">
        <v>206870.5414285713</v>
      </c>
      <c r="K113" s="36" t="inlineStr">
        <is>
          <t>Amount Discrepancy</t>
        </is>
      </c>
      <c r="L113" s="27" t="inlineStr">
        <is>
          <t>Debit Y vs Lab AN diff: ₹-24,328.00 | Deductions: Oil: ₹206,871</t>
        </is>
      </c>
    </row>
    <row r="114">
      <c r="B114" s="20" t="n">
        <v>109</v>
      </c>
      <c r="C114" s="20" t="inlineStr">
        <is>
          <t>INWDMSD27/1839</t>
        </is>
      </c>
      <c r="D114" s="21" t="inlineStr">
        <is>
          <t>KOGMU1/FY 2026-27/POMSD/0561</t>
        </is>
      </c>
      <c r="E114" s="21" t="inlineStr">
        <is>
          <t>Jakhar Trading Company</t>
        </is>
      </c>
      <c r="F114" s="20" t="inlineStr">
        <is>
          <t>28-08-2026</t>
        </is>
      </c>
      <c r="G114" s="39" t="n">
        <v>2852256</v>
      </c>
      <c r="H114" s="39" t="n">
        <v>2880288</v>
      </c>
      <c r="I114" s="39" t="n">
        <v>-28032</v>
      </c>
      <c r="J114" s="39" t="n">
        <v>190829.5085714287</v>
      </c>
      <c r="K114" s="36" t="inlineStr">
        <is>
          <t>Amount Discrepancy</t>
        </is>
      </c>
      <c r="L114" s="21" t="inlineStr">
        <is>
          <t>Debit Y vs Lab AN diff: ₹-28,032.00 | Deductions: Oil: ₹190,830</t>
        </is>
      </c>
    </row>
    <row r="115">
      <c r="B115" s="26" t="n">
        <v>110</v>
      </c>
      <c r="C115" s="26" t="inlineStr">
        <is>
          <t>INWDMSD27/1842</t>
        </is>
      </c>
      <c r="D115" s="27" t="inlineStr">
        <is>
          <t>KOGMU1/FY 2026-27/POMSD/0561</t>
        </is>
      </c>
      <c r="E115" s="27" t="inlineStr">
        <is>
          <t>Jakhar Trading Company</t>
        </is>
      </c>
      <c r="F115" s="26" t="inlineStr">
        <is>
          <t>28-08-2026</t>
        </is>
      </c>
      <c r="G115" s="34" t="n">
        <v>2836790</v>
      </c>
      <c r="H115" s="34" t="n">
        <v>2864670</v>
      </c>
      <c r="I115" s="34" t="n">
        <v>-27880</v>
      </c>
      <c r="J115" s="34" t="n">
        <v>176286.2357142857</v>
      </c>
      <c r="K115" s="36" t="inlineStr">
        <is>
          <t>Amount Discrepancy</t>
        </is>
      </c>
      <c r="L115" s="27" t="inlineStr">
        <is>
          <t>Debit Y vs Lab AN diff: ₹-27,880.00 | Deductions: Oil: ₹176,286</t>
        </is>
      </c>
    </row>
    <row r="116">
      <c r="B116" s="20" t="n">
        <v>111</v>
      </c>
      <c r="C116" s="20" t="inlineStr">
        <is>
          <t>INWDMSD27/1844</t>
        </is>
      </c>
      <c r="D116" s="21" t="inlineStr">
        <is>
          <t>KOGMU1/FY 2026-27/POMSD/0561</t>
        </is>
      </c>
      <c r="E116" s="21" t="inlineStr">
        <is>
          <t>Jakhar Trading Company</t>
        </is>
      </c>
      <c r="F116" s="20" t="inlineStr">
        <is>
          <t>28-08-2026</t>
        </is>
      </c>
      <c r="G116" s="39" t="n">
        <v>2875048</v>
      </c>
      <c r="H116" s="39" t="n">
        <v>2903304</v>
      </c>
      <c r="I116" s="39" t="n">
        <v>-28256</v>
      </c>
      <c r="J116" s="39" t="n">
        <v>220420.3466666666</v>
      </c>
      <c r="K116" s="36" t="inlineStr">
        <is>
          <t>Amount Discrepancy</t>
        </is>
      </c>
      <c r="L116" s="21" t="inlineStr">
        <is>
          <t>Debit Y vs Lab AN diff: ₹-28,256.00 | Deductions: Oil: ₹220,420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47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42% COSTING &amp; LANDING COST MATHEMATICAL GUIDE</t>
        </is>
      </c>
    </row>
    <row r="3">
      <c r="B3" s="2" t="inlineStr">
        <is>
          <t>Official Calculation Standards for Khandelia Oil &amp; General Mills Pvt. Ltd.</t>
        </is>
      </c>
    </row>
    <row r="5">
      <c r="B5" s="3" t="inlineStr">
        <is>
          <t>1. LANDING COST FORMULA</t>
        </is>
      </c>
    </row>
    <row r="6">
      <c r="B6" s="48" t="inlineStr">
        <is>
          <t>Landing Cost is the effective delivered price of mustard seed after accounting for all quality penalties and contractual deductions.</t>
        </is>
      </c>
    </row>
    <row r="7">
      <c r="B7" s="48" t="inlineStr"/>
    </row>
    <row r="8">
      <c r="B8" s="49" t="inlineStr">
        <is>
          <t>Formula:</t>
        </is>
      </c>
    </row>
    <row r="9">
      <c r="B9" s="48" t="inlineStr">
        <is>
          <t>Landing Cost (₹/MT) = (Taxable/Billing Amount - Net Deductions) ÷ Received Weight (MT)</t>
        </is>
      </c>
    </row>
    <row r="10">
      <c r="B10" s="48" t="inlineStr">
        <is>
          <t>Landing Cost (₹/Qtl) = (Taxable/Billing Amount - Net Deductions) ÷ Received Weight (Qtl)</t>
        </is>
      </c>
    </row>
    <row r="11">
      <c r="B11" s="48" t="inlineStr"/>
    </row>
    <row r="12">
      <c r="B12" s="48" t="inlineStr">
        <is>
          <t>Source Columns:</t>
        </is>
      </c>
    </row>
    <row r="13">
      <c r="B13" s="49" t="inlineStr">
        <is>
          <t>• Taxable/Billing Amount = Column AN from Lab Report (authoritative Bill Amount without Tax).</t>
        </is>
      </c>
    </row>
    <row r="14">
      <c r="B14" s="49" t="inlineStr">
        <is>
          <t>• Net Deductions = Column AR from Debit Note Sheet (=SUM(AK:AQ)).</t>
        </is>
      </c>
    </row>
    <row r="15">
      <c r="B15" s="48" t="inlineStr">
        <is>
          <t xml:space="preserve">  Deduction breakdown: Oil Deduction (AK) + Bardana (AL) + F.M (AM) + Brokerage/Rate Diff (AN) + Shortage (AO) + Greenish (AP) + Moisture (AQ).</t>
        </is>
      </c>
    </row>
    <row r="16">
      <c r="B16" s="49" t="inlineStr">
        <is>
          <t>• Received Weight = Column X from Debit Note Sheet (converted to MT: MT = Qtl ÷ 10.0).</t>
        </is>
      </c>
    </row>
    <row r="18">
      <c r="B18" s="3" t="inlineStr">
        <is>
          <t>2. 42% COSTING FORMULA (ON NIR OIL QUALITY)</t>
        </is>
      </c>
    </row>
    <row r="19">
      <c r="B19" s="48" t="inlineStr">
        <is>
          <t>The 42% Costing standard calculates what the effective cost would be if normalized to the industry reference benchmark of 42.00% oil yield.</t>
        </is>
      </c>
    </row>
    <row r="20">
      <c r="B20" s="48" t="inlineStr"/>
    </row>
    <row r="21">
      <c r="B21" s="49" t="inlineStr">
        <is>
          <t>Formula:</t>
        </is>
      </c>
    </row>
    <row r="22">
      <c r="B22" s="48" t="inlineStr">
        <is>
          <t>42% Costing (₹/MT) = (Landing Cost (₹/MT) ÷ Lab Oil (NIR) %) × 42.00</t>
        </is>
      </c>
    </row>
    <row r="23">
      <c r="B23" s="48" t="inlineStr">
        <is>
          <t>42% Costing (₹/Qtl) = (Landing Cost (₹/Qtl) ÷ Lab Oil (NIR) %) × 42.00</t>
        </is>
      </c>
    </row>
    <row r="24">
      <c r="B24" s="48" t="inlineStr"/>
    </row>
    <row r="25">
      <c r="B25" s="48" t="inlineStr">
        <is>
          <t>Source Columns:</t>
        </is>
      </c>
    </row>
    <row r="26">
      <c r="B26" s="49" t="inlineStr">
        <is>
          <t>• Landing Cost = Calculated Landing Cost from Section 1.</t>
        </is>
      </c>
    </row>
    <row r="27">
      <c r="B27" s="49" t="inlineStr">
        <is>
          <t>• Lab Oil (NIR) % = Column AX from Lab Report ('Apr-26 To Mar-27') / Column AG from Debit Note.</t>
        </is>
      </c>
    </row>
    <row r="28">
      <c r="B28" s="49" t="inlineStr">
        <is>
          <t>• Benchmark = 42.00% reference oil content standard.</t>
        </is>
      </c>
    </row>
    <row r="29">
      <c r="B29" s="49" t="inlineStr">
        <is>
          <t>• Zero/Null Rule: If Lab Oil is missing or zero, the cost is not guessed or averaged; it is flagged as 'Lab Data Not Available'.</t>
        </is>
      </c>
    </row>
    <row r="31">
      <c r="B31" s="3" t="inlineStr">
        <is>
          <t>3. FINAL EFFECTIVE COST &amp; COST ADJUSTMENT</t>
        </is>
      </c>
    </row>
    <row r="32">
      <c r="B32" s="48" t="inlineStr">
        <is>
          <t>Difference / Adjustment (₹/MT) = 42% Costing (₹/MT) - Landing Cost (₹/MT)</t>
        </is>
      </c>
    </row>
    <row r="33">
      <c r="B33" s="48" t="inlineStr"/>
    </row>
    <row r="34">
      <c r="B34" s="48" t="inlineStr">
        <is>
          <t>Interpretation:</t>
        </is>
      </c>
    </row>
    <row r="35">
      <c r="B35" s="49" t="inlineStr">
        <is>
          <t>• Positive Variance (+₹): Material arrived with oil below 42.00%. Seed yield is deflated, resulting in an effective manufacturing cost premium.</t>
        </is>
      </c>
    </row>
    <row r="36">
      <c r="B36" s="49" t="inlineStr">
        <is>
          <t>• Negative Variance (-₹): Material arrived with oil above 42.00%. Seed yield is superior, lowering effective manufacturing cost.</t>
        </is>
      </c>
    </row>
    <row r="38">
      <c r="B38" s="3" t="inlineStr">
        <is>
          <t>4. REAL-RECORD AUDIT VERIFICATION PROOF</t>
        </is>
      </c>
    </row>
    <row r="39">
      <c r="B39" s="48" t="inlineStr">
        <is>
          <t>Example Record (GIN: INWDMSD27/0002, Supplier: Bhawani Trading Company):</t>
        </is>
      </c>
    </row>
    <row r="40">
      <c r="B40" s="49" t="inlineStr">
        <is>
          <t>• Taxable Billing Amount (Col AN) = ₹2,062,360.06</t>
        </is>
      </c>
    </row>
    <row r="41">
      <c r="B41" s="49" t="inlineStr">
        <is>
          <t>• Net Deductions (Col AR) = ₹6,999.27</t>
        </is>
      </c>
    </row>
    <row r="42">
      <c r="B42" s="49" t="inlineStr">
        <is>
          <t>• Received Weight = 300.20 Qtl = 30.020 MT</t>
        </is>
      </c>
    </row>
    <row r="43">
      <c r="B43" s="49" t="inlineStr">
        <is>
          <t>• Landing Cost = (₹2,062,360.06 - ₹6,999.27) ÷ 30.020 MT = ₹68,466.38 / MT (₹6,846.64 / Qtl)</t>
        </is>
      </c>
    </row>
    <row r="44">
      <c r="B44" s="49" t="inlineStr">
        <is>
          <t>• Lab Oil (NIR) (Col AX) = 40.17%</t>
        </is>
      </c>
    </row>
    <row r="45">
      <c r="B45" s="49" t="inlineStr">
        <is>
          <t>• 42% Costing = (₹68,466.38 ÷ 40.17) × 42 = ₹71,586.88 / MT (₹7,158.69 / Qtl)</t>
        </is>
      </c>
    </row>
    <row r="46">
      <c r="B46" s="49" t="inlineStr">
        <is>
          <t>• Quality Difference / Adjustment = ₹71,586.88 - ₹68,466.38 = +₹3,120.50 / MT (+₹312.05 / Qtl)</t>
        </is>
      </c>
    </row>
    <row r="47">
      <c r="B47" s="49" t="inlineStr">
        <is>
          <t>• Mathematical match with Excel: Exact match down to &lt; 0.0001 decimal precision.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2026-09-03T10:40:39Z</dcterms:created>
  <dcterms:modified xsi:type="dcterms:W3CDTF">2026-09-03T10:40:41Z</dcterms:modified>
</cp:coreProperties>
</file>